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P:\Professional Services\Invoice Information\Invoice Template\"/>
    </mc:Choice>
  </mc:AlternateContent>
  <xr:revisionPtr revIDLastSave="0" documentId="13_ncr:1_{C2A56D7D-7991-487C-BB2A-1C55207DE5AC}" xr6:coauthVersionLast="47" xr6:coauthVersionMax="47" xr10:uidLastSave="{00000000-0000-0000-0000-000000000000}"/>
  <bookViews>
    <workbookView xWindow="28680" yWindow="-120" windowWidth="29040" windowHeight="15840" tabRatio="785" xr2:uid="{00000000-000D-0000-FFFF-FFFF00000000}"/>
  </bookViews>
  <sheets>
    <sheet name="PS Invoice Summary" sheetId="19" r:id="rId1"/>
    <sheet name="DL Summary (Home)" sheetId="9" r:id="rId2"/>
    <sheet name="DL Log (Home)" sheetId="8" r:id="rId3"/>
    <sheet name="DL Summary (Field)" sheetId="10" r:id="rId4"/>
    <sheet name="DL Log (Field)" sheetId="11" r:id="rId5"/>
    <sheet name="Schedule II - Direct Costs" sheetId="22" r:id="rId6"/>
    <sheet name="Other Costs" sheetId="15" r:id="rId7"/>
    <sheet name="Mileage Log" sheetId="12" r:id="rId8"/>
    <sheet name="Truck Log" sheetId="14" r:id="rId9"/>
  </sheets>
  <externalReferences>
    <externalReference r:id="rId10"/>
  </externalReferences>
  <definedNames>
    <definedName name="_xlnm._FilterDatabase" localSheetId="2" hidden="1">'DL Log (Home)'!$B$12:$C$999</definedName>
    <definedName name="_xlnm.Print_Area" localSheetId="4">'DL Log (Field)'!$A$1:$J$49</definedName>
    <definedName name="_xlnm.Print_Area" localSheetId="2">'DL Log (Home)'!$A$1:$J$57</definedName>
    <definedName name="_xlnm.Print_Area" localSheetId="3">'DL Summary (Field)'!$A$1:$I$49</definedName>
    <definedName name="_xlnm.Print_Area" localSheetId="1">'DL Summary (Home)'!$A$1:$I$48</definedName>
    <definedName name="_xlnm.Print_Area" localSheetId="6">'Other Costs'!$A$1:$H$16</definedName>
    <definedName name="_xlnm.Print_Area" localSheetId="0">'PS Invoice Summary'!$A$1:$K$50</definedName>
    <definedName name="_xlnm.Print_Area" localSheetId="8">'Truck Log'!$A$1:$J$50</definedName>
    <definedName name="_xlnm.Print_Titles" localSheetId="4">'DL Log (Field)'!$4:$11</definedName>
    <definedName name="_xlnm.Print_Titles" localSheetId="2">'DL Log (Home)'!$4:$11</definedName>
    <definedName name="_xlnm.Print_Titles" localSheetId="3">'DL Summary (Field)'!$4:$11</definedName>
    <definedName name="_xlnm.Print_Titles" localSheetId="1">'DL Summary (Home)'!$4:$11</definedName>
    <definedName name="_xlnm.Print_Titles" localSheetId="7">'Mileage Log'!$4:$11</definedName>
    <definedName name="_xlnm.Print_Titles" localSheetId="6">'Other Costs'!$4:$11</definedName>
    <definedName name="_xlnm.Print_Titles" localSheetId="8">'Truck Log'!$5:$12</definedName>
    <definedName name="StudyType">'[1]   '!$A$1:$A$14</definedName>
    <definedName name="UNITS">'[1]   '!$A$22:$A$24</definedName>
    <definedName name="YesNo">'[1]   '!$A$19:$A$20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2" i="19" l="1"/>
  <c r="I32" i="19"/>
  <c r="H32" i="19"/>
  <c r="G32" i="19"/>
  <c r="F32" i="19"/>
  <c r="J31" i="19"/>
  <c r="I31" i="19"/>
  <c r="H31" i="19"/>
  <c r="G31" i="19"/>
  <c r="F31" i="19"/>
  <c r="G25" i="8" l="1"/>
  <c r="C18" i="9"/>
  <c r="D18" i="9"/>
  <c r="E18" i="9"/>
  <c r="C19" i="9"/>
  <c r="D19" i="9"/>
  <c r="E19" i="9"/>
  <c r="C20" i="9"/>
  <c r="D20" i="9"/>
  <c r="E20" i="9"/>
  <c r="C21" i="9"/>
  <c r="D21" i="9"/>
  <c r="E21" i="9"/>
  <c r="C22" i="9"/>
  <c r="D22" i="9"/>
  <c r="E22" i="9"/>
  <c r="C23" i="9"/>
  <c r="D23" i="9"/>
  <c r="E23" i="9"/>
  <c r="C24" i="9"/>
  <c r="D24" i="9"/>
  <c r="E24" i="9"/>
  <c r="C25" i="9"/>
  <c r="D25" i="9"/>
  <c r="E25" i="9"/>
  <c r="C26" i="9"/>
  <c r="D26" i="9"/>
  <c r="E26" i="9"/>
  <c r="C27" i="9"/>
  <c r="D27" i="9"/>
  <c r="E27" i="9"/>
  <c r="C28" i="9"/>
  <c r="D28" i="9"/>
  <c r="E28" i="9"/>
  <c r="C29" i="9"/>
  <c r="D29" i="9"/>
  <c r="E29" i="9"/>
  <c r="C30" i="9"/>
  <c r="D30" i="9"/>
  <c r="E30" i="9"/>
  <c r="C31" i="9"/>
  <c r="D31" i="9"/>
  <c r="E31" i="9"/>
  <c r="C32" i="9"/>
  <c r="D32" i="9"/>
  <c r="E32" i="9"/>
  <c r="C33" i="9"/>
  <c r="D33" i="9"/>
  <c r="E33" i="9"/>
  <c r="C34" i="9"/>
  <c r="D34" i="9"/>
  <c r="E34" i="9"/>
  <c r="C35" i="9"/>
  <c r="D35" i="9"/>
  <c r="E35" i="9"/>
  <c r="G24" i="8"/>
  <c r="A12" i="10" a="1"/>
  <c r="A12" i="10" s="1"/>
  <c r="F24" i="9" l="1"/>
  <c r="F34" i="9"/>
  <c r="F32" i="9"/>
  <c r="F26" i="9"/>
  <c r="F18" i="9"/>
  <c r="F22" i="9"/>
  <c r="F27" i="9"/>
  <c r="F29" i="9"/>
  <c r="F21" i="9"/>
  <c r="F31" i="9"/>
  <c r="F20" i="9"/>
  <c r="F33" i="9"/>
  <c r="F28" i="9"/>
  <c r="F23" i="9"/>
  <c r="F35" i="9"/>
  <c r="F30" i="9"/>
  <c r="F25" i="9"/>
  <c r="F19" i="9"/>
  <c r="C12" i="10"/>
  <c r="D36" i="9"/>
  <c r="D37" i="9"/>
  <c r="D38" i="9"/>
  <c r="D39" i="9"/>
  <c r="D40" i="9"/>
  <c r="D41" i="9"/>
  <c r="D42" i="9"/>
  <c r="D43" i="9"/>
  <c r="D44" i="9"/>
  <c r="D45" i="9"/>
  <c r="D46" i="9"/>
  <c r="D47" i="9"/>
  <c r="D48" i="9"/>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23" i="8"/>
  <c r="G22" i="8"/>
  <c r="G21" i="8"/>
  <c r="G20" i="8"/>
  <c r="G19" i="8"/>
  <c r="G18" i="8"/>
  <c r="G17" i="8"/>
  <c r="G16" i="8"/>
  <c r="G15" i="8"/>
  <c r="J53" i="8" l="1"/>
  <c r="J52" i="8"/>
  <c r="J51" i="8"/>
  <c r="J50" i="8"/>
  <c r="G14" i="8" l="1"/>
  <c r="G13" i="8"/>
  <c r="G13" i="22" l="1"/>
  <c r="G24" i="22"/>
  <c r="G35" i="22"/>
  <c r="G46" i="22"/>
  <c r="J29" i="19"/>
  <c r="I29" i="19"/>
  <c r="H29" i="19"/>
  <c r="G29" i="19"/>
  <c r="F29" i="19"/>
  <c r="H13" i="10"/>
  <c r="H12" i="10"/>
  <c r="E13" i="10"/>
  <c r="E12" i="10"/>
  <c r="G13" i="10"/>
  <c r="G12" i="10"/>
  <c r="D13" i="10"/>
  <c r="D12" i="10"/>
  <c r="C13" i="10"/>
  <c r="J13" i="11"/>
  <c r="J12" i="11"/>
  <c r="C36" i="9"/>
  <c r="C37" i="9"/>
  <c r="C38" i="9"/>
  <c r="C39" i="9"/>
  <c r="C40" i="9"/>
  <c r="C41" i="9"/>
  <c r="C42" i="9"/>
  <c r="C43" i="9"/>
  <c r="C44" i="9"/>
  <c r="C45" i="9"/>
  <c r="C46" i="9"/>
  <c r="C47" i="9"/>
  <c r="C48" i="9"/>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13" i="8"/>
  <c r="J28" i="19"/>
  <c r="A12" i="9" a="1"/>
  <c r="I2" i="8"/>
  <c r="F2" i="8"/>
  <c r="C17" i="9" l="1"/>
  <c r="D17" i="9"/>
  <c r="E17" i="9"/>
  <c r="H15" i="9"/>
  <c r="G13" i="9"/>
  <c r="G14" i="9"/>
  <c r="G15" i="9"/>
  <c r="G16" i="9"/>
  <c r="G12" i="9"/>
  <c r="E15" i="9"/>
  <c r="H13" i="9"/>
  <c r="E16" i="9"/>
  <c r="H16" i="9"/>
  <c r="E13" i="9"/>
  <c r="E14" i="9"/>
  <c r="H14" i="9"/>
  <c r="D13" i="9"/>
  <c r="C16" i="9"/>
  <c r="C12" i="9"/>
  <c r="C13" i="9"/>
  <c r="C14" i="9"/>
  <c r="D14" i="9"/>
  <c r="C15" i="9"/>
  <c r="D15" i="9"/>
  <c r="D12" i="9"/>
  <c r="D16" i="9"/>
  <c r="G48" i="22"/>
  <c r="F36" i="19" s="1"/>
  <c r="I12" i="10"/>
  <c r="F13" i="10"/>
  <c r="I13" i="10"/>
  <c r="F12" i="10"/>
  <c r="A12" i="9"/>
  <c r="F17" i="9" l="1"/>
  <c r="F16" i="9"/>
  <c r="I16" i="9"/>
  <c r="E12" i="9"/>
  <c r="F12" i="9" s="1"/>
  <c r="H12" i="9"/>
  <c r="I12" i="9" s="1"/>
  <c r="I13" i="9"/>
  <c r="F13" i="9"/>
  <c r="K39" i="19"/>
  <c r="K36" i="19"/>
  <c r="K32" i="19"/>
  <c r="K29" i="19"/>
  <c r="J27" i="19"/>
  <c r="E8" i="14" l="1"/>
  <c r="G7" i="14"/>
  <c r="E7" i="14"/>
  <c r="E6" i="14"/>
  <c r="E5" i="14"/>
  <c r="C6" i="14"/>
  <c r="C5" i="14"/>
  <c r="E7" i="12"/>
  <c r="G6" i="12"/>
  <c r="E6" i="12"/>
  <c r="E5" i="12"/>
  <c r="E4" i="12"/>
  <c r="C5" i="12"/>
  <c r="C4" i="12"/>
  <c r="G7" i="11"/>
  <c r="I6" i="11"/>
  <c r="G6" i="11"/>
  <c r="G5" i="11"/>
  <c r="G4" i="11"/>
  <c r="C5" i="11"/>
  <c r="C4" i="11"/>
  <c r="I6" i="10"/>
  <c r="G6" i="10"/>
  <c r="G5" i="10"/>
  <c r="G4" i="10"/>
  <c r="C6" i="10"/>
  <c r="C5" i="10"/>
  <c r="C4" i="10"/>
  <c r="H4" i="15"/>
  <c r="H7" i="15"/>
  <c r="H6" i="15"/>
  <c r="F6" i="15"/>
  <c r="H5" i="15"/>
  <c r="D5" i="15"/>
  <c r="D4" i="15"/>
  <c r="G7" i="8"/>
  <c r="I6" i="8"/>
  <c r="G6" i="8"/>
  <c r="G5" i="8"/>
  <c r="G4" i="8"/>
  <c r="C5" i="8"/>
  <c r="C4" i="8"/>
  <c r="G5" i="9"/>
  <c r="I6" i="9"/>
  <c r="G6" i="9"/>
  <c r="G4" i="9"/>
  <c r="C5" i="9"/>
  <c r="C6" i="9"/>
  <c r="C4" i="9"/>
  <c r="J49" i="19"/>
  <c r="K45" i="19"/>
  <c r="B45" i="19"/>
  <c r="K44" i="19"/>
  <c r="J43" i="19"/>
  <c r="I43" i="19"/>
  <c r="H43" i="19"/>
  <c r="G43" i="19"/>
  <c r="F43" i="19"/>
  <c r="J26" i="19"/>
  <c r="I26" i="19"/>
  <c r="H26" i="19"/>
  <c r="G26" i="19"/>
  <c r="F26" i="19"/>
  <c r="G2" i="15" l="1"/>
  <c r="F38" i="19" s="1"/>
  <c r="K38" i="19" s="1"/>
  <c r="E3" i="14" l="1"/>
  <c r="E2" i="14"/>
  <c r="G22" i="11"/>
  <c r="J22" i="11"/>
  <c r="J2" i="11"/>
  <c r="I2" i="10" s="1"/>
  <c r="I2" i="11"/>
  <c r="H2" i="10" s="1"/>
  <c r="G2" i="11"/>
  <c r="F2" i="10" s="1"/>
  <c r="F2" i="11"/>
  <c r="E2" i="10" s="1"/>
  <c r="E2" i="9"/>
  <c r="H2" i="9" l="1"/>
  <c r="E2" i="12" l="1"/>
  <c r="J14" i="11"/>
  <c r="J15" i="11"/>
  <c r="J16" i="11"/>
  <c r="J17" i="11"/>
  <c r="J18" i="11"/>
  <c r="J19" i="11"/>
  <c r="J20" i="11"/>
  <c r="J21" i="11"/>
  <c r="J23" i="11"/>
  <c r="J24" i="11"/>
  <c r="J25" i="11"/>
  <c r="J26" i="11"/>
  <c r="J27" i="11"/>
  <c r="J28" i="11"/>
  <c r="J29" i="11"/>
  <c r="J30" i="11"/>
  <c r="J31" i="11"/>
  <c r="J32" i="11"/>
  <c r="J33" i="11"/>
  <c r="J34" i="11"/>
  <c r="J35" i="11"/>
  <c r="J36" i="11"/>
  <c r="J37" i="11"/>
  <c r="J38" i="11"/>
  <c r="J39" i="11"/>
  <c r="J40" i="11"/>
  <c r="J41" i="11"/>
  <c r="J42" i="11"/>
  <c r="J43" i="11"/>
  <c r="J44" i="11"/>
  <c r="J45" i="11"/>
  <c r="J46" i="11"/>
  <c r="J47" i="11"/>
  <c r="J48" i="11"/>
  <c r="J49" i="11"/>
  <c r="J50" i="11"/>
  <c r="J51" i="11"/>
  <c r="G18" i="11"/>
  <c r="G19" i="11"/>
  <c r="G20" i="11"/>
  <c r="G21" i="11"/>
  <c r="G23" i="11"/>
  <c r="G24" i="11"/>
  <c r="G25" i="11"/>
  <c r="G26" i="11"/>
  <c r="G27" i="11"/>
  <c r="G28" i="11"/>
  <c r="G29" i="11"/>
  <c r="G30" i="11"/>
  <c r="G31" i="11"/>
  <c r="G32" i="11"/>
  <c r="G33" i="11"/>
  <c r="G34" i="11"/>
  <c r="G35" i="11"/>
  <c r="G36" i="11"/>
  <c r="G37" i="11"/>
  <c r="G38" i="11"/>
  <c r="G39" i="11"/>
  <c r="G40" i="11"/>
  <c r="G41" i="11"/>
  <c r="G42" i="11"/>
  <c r="G43" i="11"/>
  <c r="G44" i="11"/>
  <c r="G45" i="11"/>
  <c r="G46" i="11"/>
  <c r="G47" i="11"/>
  <c r="G48" i="11"/>
  <c r="G49" i="11"/>
  <c r="G50" i="11"/>
  <c r="G51" i="11"/>
  <c r="I14" i="10"/>
  <c r="I15" i="10"/>
  <c r="I16" i="10"/>
  <c r="I17" i="10"/>
  <c r="I18" i="10"/>
  <c r="I19" i="10"/>
  <c r="I20" i="10"/>
  <c r="I21" i="10"/>
  <c r="I22" i="10"/>
  <c r="I23" i="10"/>
  <c r="I24" i="10"/>
  <c r="I25" i="10"/>
  <c r="I26" i="10"/>
  <c r="I27" i="10"/>
  <c r="I28" i="10"/>
  <c r="I29" i="10"/>
  <c r="I30" i="10"/>
  <c r="I31" i="10"/>
  <c r="I32" i="10"/>
  <c r="I33" i="10"/>
  <c r="I34" i="10"/>
  <c r="I35" i="10"/>
  <c r="I36" i="10"/>
  <c r="I37" i="10"/>
  <c r="I38" i="10"/>
  <c r="I39" i="10"/>
  <c r="I40" i="10"/>
  <c r="I41" i="10"/>
  <c r="I42" i="10"/>
  <c r="I43" i="10"/>
  <c r="I44" i="10"/>
  <c r="I45" i="10"/>
  <c r="I46" i="10"/>
  <c r="I47" i="10"/>
  <c r="I48" i="10"/>
  <c r="I49" i="10"/>
  <c r="I50" i="10"/>
  <c r="F14" i="10"/>
  <c r="F15" i="10"/>
  <c r="F16" i="10"/>
  <c r="F17" i="10"/>
  <c r="F18" i="10"/>
  <c r="F19" i="10"/>
  <c r="F20" i="10"/>
  <c r="F21" i="10"/>
  <c r="F22" i="10"/>
  <c r="F23" i="10"/>
  <c r="F24" i="10"/>
  <c r="F25" i="10"/>
  <c r="F26" i="10"/>
  <c r="F27" i="10"/>
  <c r="F28" i="10"/>
  <c r="F29" i="10"/>
  <c r="F30" i="10"/>
  <c r="F31" i="10"/>
  <c r="F32" i="10"/>
  <c r="F33" i="10"/>
  <c r="F34" i="10"/>
  <c r="F35" i="10"/>
  <c r="F36" i="10"/>
  <c r="F37" i="10"/>
  <c r="F38" i="10"/>
  <c r="F39" i="10"/>
  <c r="F40" i="10"/>
  <c r="F41" i="10"/>
  <c r="F42" i="10"/>
  <c r="F43" i="10"/>
  <c r="F44" i="10"/>
  <c r="F45" i="10"/>
  <c r="F46" i="10"/>
  <c r="F47" i="10"/>
  <c r="F48" i="10"/>
  <c r="F49" i="10"/>
  <c r="F50" i="10"/>
  <c r="J12" i="8"/>
  <c r="G28" i="19"/>
  <c r="G12" i="8"/>
  <c r="I14" i="9"/>
  <c r="I15"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F14" i="9"/>
  <c r="F15" i="9"/>
  <c r="F36" i="9"/>
  <c r="F37" i="9"/>
  <c r="F38" i="9"/>
  <c r="F39" i="9"/>
  <c r="F40" i="9"/>
  <c r="F41" i="9"/>
  <c r="F42" i="9"/>
  <c r="F43" i="9"/>
  <c r="F44" i="9"/>
  <c r="F45" i="9"/>
  <c r="F46" i="9"/>
  <c r="F47" i="9"/>
  <c r="F48" i="9"/>
  <c r="G30" i="19" l="1"/>
  <c r="G27" i="19"/>
  <c r="I28" i="19"/>
  <c r="I30" i="19" s="1"/>
  <c r="H28" i="19"/>
  <c r="F28" i="19"/>
  <c r="G2" i="8"/>
  <c r="F2" i="9" s="1"/>
  <c r="J2" i="8"/>
  <c r="I2" i="9" s="1"/>
  <c r="F37" i="19" s="1"/>
  <c r="K37" i="19" s="1"/>
  <c r="G33" i="19" l="1"/>
  <c r="G40" i="19" s="1"/>
  <c r="G46" i="19" s="1"/>
  <c r="I27" i="19"/>
  <c r="I33" i="19" s="1"/>
  <c r="I40" i="19" s="1"/>
  <c r="I46" i="19" s="1"/>
  <c r="H27" i="19"/>
  <c r="F27" i="19"/>
  <c r="K28" i="19"/>
  <c r="K27" i="19" l="1"/>
  <c r="F30" i="19"/>
  <c r="F33" i="19" l="1"/>
  <c r="F40" i="19" s="1"/>
  <c r="H30" i="19"/>
  <c r="F46" i="19" l="1"/>
  <c r="H33" i="19"/>
  <c r="H40" i="19" s="1"/>
  <c r="J30" i="19"/>
  <c r="K31" i="19"/>
  <c r="H46" i="19" l="1"/>
  <c r="J33" i="19"/>
  <c r="K33" i="19" s="1"/>
  <c r="K30" i="19"/>
  <c r="J40" i="19" l="1"/>
  <c r="J46" i="19" l="1"/>
  <c r="K46" i="19" s="1"/>
  <c r="K47" i="19" s="1"/>
  <c r="K40" i="19"/>
  <c r="K42"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TDOT</author>
  </authors>
  <commentList>
    <comment ref="B12" authorId="0" shapeId="0" xr:uid="{F041AE50-E2C1-4A60-BFFC-0BEFDC3D6489}">
      <text>
        <r>
          <rPr>
            <b/>
            <sz val="9"/>
            <color indexed="81"/>
            <rFont val="Tahoma"/>
            <family val="2"/>
          </rPr>
          <t>TDOT:</t>
        </r>
        <r>
          <rPr>
            <sz val="9"/>
            <color indexed="81"/>
            <rFont val="Tahoma"/>
            <family val="2"/>
          </rPr>
          <t xml:space="preserve">
Use Ref. No. corresponding to respective project # on Summary sheet.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TDOT</author>
  </authors>
  <commentList>
    <comment ref="A12" authorId="0" shapeId="0" xr:uid="{00000000-0006-0000-0600-000001000000}">
      <text>
        <r>
          <rPr>
            <b/>
            <sz val="9"/>
            <color indexed="81"/>
            <rFont val="Tahoma"/>
            <family val="2"/>
          </rPr>
          <t>TDOT:</t>
        </r>
        <r>
          <rPr>
            <sz val="9"/>
            <color indexed="81"/>
            <rFont val="Tahoma"/>
            <family val="2"/>
          </rPr>
          <t xml:space="preserve">
Simply number each expense as it is entered.</t>
        </r>
      </text>
    </comment>
    <comment ref="B12" authorId="0" shapeId="0" xr:uid="{00000000-0006-0000-0600-000002000000}">
      <text>
        <r>
          <rPr>
            <b/>
            <sz val="9"/>
            <color indexed="81"/>
            <rFont val="Tahoma"/>
            <family val="2"/>
          </rPr>
          <t>TDOT:</t>
        </r>
        <r>
          <rPr>
            <sz val="9"/>
            <color indexed="81"/>
            <rFont val="Tahoma"/>
            <family val="2"/>
          </rPr>
          <t xml:space="preserve">
Use Ref. No. corresponding to respective project # on Summary sheet.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TDOT</author>
  </authors>
  <commentList>
    <comment ref="B12" authorId="0" shapeId="0" xr:uid="{00000000-0006-0000-0700-000001000000}">
      <text>
        <r>
          <rPr>
            <b/>
            <sz val="9"/>
            <color indexed="81"/>
            <rFont val="Tahoma"/>
            <family val="2"/>
          </rPr>
          <t>TDOT:</t>
        </r>
        <r>
          <rPr>
            <sz val="9"/>
            <color indexed="81"/>
            <rFont val="Tahoma"/>
            <family val="2"/>
          </rPr>
          <t xml:space="preserve">
Use Ref. No. corresponding to respective project # on Summary sheet.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TDOT</author>
  </authors>
  <commentList>
    <comment ref="B13" authorId="0" shapeId="0" xr:uid="{00000000-0006-0000-0800-000001000000}">
      <text>
        <r>
          <rPr>
            <b/>
            <sz val="9"/>
            <color indexed="81"/>
            <rFont val="Tahoma"/>
            <family val="2"/>
          </rPr>
          <t>TDOT:</t>
        </r>
        <r>
          <rPr>
            <sz val="9"/>
            <color indexed="81"/>
            <rFont val="Tahoma"/>
            <family val="2"/>
          </rPr>
          <t xml:space="preserve">
Use Ref. No. corresponding to respective project # on Summary sheet.</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<sst xmlns="http://schemas.openxmlformats.org/spreadsheetml/2006/main" count="320" uniqueCount="152">
  <si>
    <t>FOR INTERNAL USE ONLY</t>
  </si>
  <si>
    <t>RECEIVED DATE</t>
  </si>
  <si>
    <t>CONTRACT MANAGER APPROVAL</t>
  </si>
  <si>
    <t>PS APPROVAL</t>
  </si>
  <si>
    <t>FYI - DO NOT SHOW THE FOLLOWING INFORMATION ON INVOICES: 1) Bank Account Numbers; 2) Social Security Numbers; 3) Official State or Government Issued Driver Licenses or Identification Numbers; 4) Alien Registration Numbers or Passport Numbers; 5) Employer or Taxpayer Identification Numbers; 6) Unique Biometric Data, such as Fingerprints,Voice Prints, Retina or Iris Images, or Other Unique Physical Representations; and 7) Unique Electronic Identification Numbers, Addresses, Routing Codes or Other Personal Identifying Data which enables an Individual to ObtainMerchandise or Service or to Otherwise Financially Encumber the Legitimate Possessor of the Identifying Data</t>
  </si>
  <si>
    <t>Yes</t>
  </si>
  <si>
    <t>TO:</t>
  </si>
  <si>
    <t>Professional Services Division</t>
  </si>
  <si>
    <t>Remit:</t>
  </si>
  <si>
    <t>No</t>
  </si>
  <si>
    <t>Tennessee Department Of Transportation</t>
  </si>
  <si>
    <t>James K. Polk Building, Suite 500</t>
  </si>
  <si>
    <t>505 Deaderick Street</t>
  </si>
  <si>
    <t>Nashville, TN 37243-0334</t>
  </si>
  <si>
    <t>BILLING CONTACT:</t>
  </si>
  <si>
    <t xml:space="preserve">tdot.psinvoices@tn.gov </t>
  </si>
  <si>
    <t>PHONE:</t>
  </si>
  <si>
    <t>Email:</t>
  </si>
  <si>
    <r>
      <t>CONSULTANT PROJECT/JOB NO.</t>
    </r>
    <r>
      <rPr>
        <sz val="8"/>
        <rFont val="Arial"/>
        <family val="2"/>
      </rPr>
      <t>(optional)</t>
    </r>
    <r>
      <rPr>
        <b/>
        <sz val="8"/>
        <rFont val="Arial"/>
        <family val="2"/>
      </rPr>
      <t>:</t>
    </r>
  </si>
  <si>
    <t>Pay Terms:</t>
  </si>
  <si>
    <t>DIVISION:</t>
  </si>
  <si>
    <t>AGREEMENT #:</t>
  </si>
  <si>
    <t>INVOICE DATE:</t>
  </si>
  <si>
    <t>WORK ORDER #:</t>
  </si>
  <si>
    <t>INVOICE #:</t>
  </si>
  <si>
    <t>INVOICE PERIOD:</t>
  </si>
  <si>
    <t>to</t>
  </si>
  <si>
    <t>Final Invoice:</t>
  </si>
  <si>
    <t>PROGRESS BILLING #:</t>
  </si>
  <si>
    <t>DBE? Y/N</t>
  </si>
  <si>
    <t>For professional services relative to:</t>
  </si>
  <si>
    <t>*Projects ending in -04 are State Funded</t>
  </si>
  <si>
    <r>
      <rPr>
        <b/>
        <sz val="8"/>
        <rFont val="Arial"/>
        <family val="2"/>
      </rPr>
      <t xml:space="preserve">Ref. </t>
    </r>
    <r>
      <rPr>
        <b/>
        <u/>
        <sz val="8"/>
        <rFont val="Arial"/>
        <family val="2"/>
      </rPr>
      <t>No.</t>
    </r>
  </si>
  <si>
    <r>
      <t xml:space="preserve">State Project #
</t>
    </r>
    <r>
      <rPr>
        <u/>
        <sz val="8"/>
        <rFont val="Arial"/>
        <family val="2"/>
      </rPr>
      <t>(99999-9999-99)</t>
    </r>
  </si>
  <si>
    <r>
      <rPr>
        <b/>
        <sz val="8"/>
        <rFont val="Arial"/>
        <family val="2"/>
      </rPr>
      <t xml:space="preserve">Const. </t>
    </r>
    <r>
      <rPr>
        <b/>
        <u/>
        <sz val="8"/>
        <rFont val="Arial"/>
        <family val="2"/>
      </rPr>
      <t xml:space="preserve">
Contract</t>
    </r>
  </si>
  <si>
    <r>
      <rPr>
        <b/>
        <sz val="8"/>
        <rFont val="Arial"/>
        <family val="2"/>
      </rPr>
      <t xml:space="preserve"> Funding</t>
    </r>
    <r>
      <rPr>
        <b/>
        <u/>
        <sz val="8"/>
        <rFont val="Arial"/>
        <family val="2"/>
      </rPr>
      <t xml:space="preserve">
Source</t>
    </r>
  </si>
  <si>
    <r>
      <rPr>
        <sz val="8"/>
        <rFont val="Arial"/>
        <family val="2"/>
      </rPr>
      <t>If available,</t>
    </r>
    <r>
      <rPr>
        <b/>
        <u/>
        <sz val="8"/>
        <rFont val="Arial"/>
        <family val="2"/>
      </rPr>
      <t xml:space="preserve">
PIN, Fed. Proj. #</t>
    </r>
  </si>
  <si>
    <t xml:space="preserve">Location Description </t>
  </si>
  <si>
    <t>County/s</t>
  </si>
  <si>
    <t>98001-2001-04</t>
  </si>
  <si>
    <t>98002-2002-04</t>
  </si>
  <si>
    <t>98003-2003-04</t>
  </si>
  <si>
    <t>98004-2004-04</t>
  </si>
  <si>
    <t>Ref. No.</t>
  </si>
  <si>
    <t>Expense Category</t>
  </si>
  <si>
    <t>Project:</t>
  </si>
  <si>
    <t>Totals</t>
  </si>
  <si>
    <t>I.</t>
  </si>
  <si>
    <t>Direct Labor (DL) Total</t>
  </si>
  <si>
    <t>a.</t>
  </si>
  <si>
    <t>Home:</t>
  </si>
  <si>
    <t xml:space="preserve">Per Schedule No. </t>
  </si>
  <si>
    <t>1A</t>
  </si>
  <si>
    <t>b.</t>
  </si>
  <si>
    <t>Field:</t>
  </si>
  <si>
    <t>1B</t>
  </si>
  <si>
    <t>II.</t>
  </si>
  <si>
    <t>Overhead Total</t>
  </si>
  <si>
    <t>Federal</t>
  </si>
  <si>
    <t>State</t>
  </si>
  <si>
    <t>Home (I.a. x OH rate)</t>
  </si>
  <si>
    <t>Field (I.b. x OH rate)</t>
  </si>
  <si>
    <t>III.</t>
  </si>
  <si>
    <t>Net Fee (DL + OH x</t>
  </si>
  <si>
    <t>) or *</t>
  </si>
  <si>
    <t>* fee balance if less than calculated</t>
  </si>
  <si>
    <t>Not to Exceed</t>
  </si>
  <si>
    <t>Fee Previously Billed</t>
  </si>
  <si>
    <t>IV.</t>
  </si>
  <si>
    <t>Direct Costs</t>
  </si>
  <si>
    <t>V.</t>
  </si>
  <si>
    <t>Premium Labor</t>
  </si>
  <si>
    <t xml:space="preserve">Per Schedule/s No. </t>
  </si>
  <si>
    <t>VI.</t>
  </si>
  <si>
    <t>Other Costs</t>
  </si>
  <si>
    <t>VII.</t>
  </si>
  <si>
    <t>(Extra Category)</t>
  </si>
  <si>
    <t>Total = I. + II. + III. + IV. + V. + VI. + VII.=</t>
  </si>
  <si>
    <t xml:space="preserve"> TOTAL AMOUNT DUE THIS INVOICE</t>
  </si>
  <si>
    <t xml:space="preserve">% Invoiced to Date: </t>
  </si>
  <si>
    <t>:</t>
  </si>
  <si>
    <t>Contract or Project Ceiling/s:</t>
  </si>
  <si>
    <t>Less Amount Previously Invoiced:</t>
  </si>
  <si>
    <t>I, the undersigned, do hereby certify that the above invoice is true and correct to the best of my knowledge and that payment has not been received or costs previously invoiced.</t>
  </si>
  <si>
    <t>By:</t>
  </si>
  <si>
    <t>(Principal's Signature or e-Signature)</t>
  </si>
  <si>
    <t>Date:</t>
  </si>
  <si>
    <t>(Principal's typed name and title)</t>
  </si>
  <si>
    <t>Total Hours</t>
  </si>
  <si>
    <t>Amount</t>
  </si>
  <si>
    <r>
      <rPr>
        <b/>
        <sz val="9"/>
        <rFont val="Arial"/>
        <family val="2"/>
      </rPr>
      <t xml:space="preserve">Premium </t>
    </r>
    <r>
      <rPr>
        <b/>
        <u/>
        <sz val="9"/>
        <rFont val="Arial"/>
        <family val="2"/>
      </rPr>
      <t>Hours</t>
    </r>
  </si>
  <si>
    <r>
      <rPr>
        <b/>
        <sz val="9"/>
        <rFont val="Arial"/>
        <family val="2"/>
      </rPr>
      <t xml:space="preserve">Premium </t>
    </r>
    <r>
      <rPr>
        <b/>
        <u/>
        <sz val="9"/>
        <rFont val="Arial"/>
        <family val="2"/>
      </rPr>
      <t>Amount</t>
    </r>
  </si>
  <si>
    <t>Direct Labor (Home) Totals:</t>
  </si>
  <si>
    <t>CONSULTANT PROJECT NO.:</t>
  </si>
  <si>
    <t>(a)</t>
  </si>
  <si>
    <t>(b)</t>
  </si>
  <si>
    <t>(c)</t>
  </si>
  <si>
    <t>(d)</t>
  </si>
  <si>
    <t>(e)</t>
  </si>
  <si>
    <t>(f=d*e)</t>
  </si>
  <si>
    <t>(g)</t>
  </si>
  <si>
    <t>(h)</t>
  </si>
  <si>
    <t>(i=g*h)</t>
  </si>
  <si>
    <r>
      <rPr>
        <b/>
        <sz val="9"/>
        <rFont val="Arial"/>
        <family val="2"/>
      </rPr>
      <t>Ref.</t>
    </r>
    <r>
      <rPr>
        <b/>
        <u/>
        <sz val="9"/>
        <rFont val="Arial"/>
        <family val="2"/>
      </rPr>
      <t xml:space="preserve"> No.</t>
    </r>
  </si>
  <si>
    <t>Employee Name</t>
  </si>
  <si>
    <t>Title</t>
  </si>
  <si>
    <t>Rate</t>
  </si>
  <si>
    <r>
      <rPr>
        <b/>
        <sz val="9"/>
        <rFont val="Arial"/>
        <family val="2"/>
      </rPr>
      <t xml:space="preserve">Premium </t>
    </r>
    <r>
      <rPr>
        <b/>
        <u/>
        <sz val="9"/>
        <rFont val="Arial"/>
        <family val="2"/>
      </rPr>
      <t>Rate</t>
    </r>
  </si>
  <si>
    <t>(f)</t>
  </si>
  <si>
    <t>(g=e*f)</t>
  </si>
  <si>
    <t>(i)</t>
  </si>
  <si>
    <t>(j=h*i)</t>
  </si>
  <si>
    <t>Date</t>
  </si>
  <si>
    <t>Direct Labor (Field) Totals:</t>
  </si>
  <si>
    <t>Lodging</t>
  </si>
  <si>
    <t>Meals 75% per diem</t>
  </si>
  <si>
    <t>Meals 100% per diem</t>
  </si>
  <si>
    <t>Parking</t>
  </si>
  <si>
    <t>Cost</t>
  </si>
  <si>
    <t>Flight</t>
  </si>
  <si>
    <t>Other</t>
  </si>
  <si>
    <t>Origin/Destination</t>
  </si>
  <si>
    <t>Purpose</t>
  </si>
  <si>
    <t>Other Costs Total:</t>
  </si>
  <si>
    <t>(g=d*f)</t>
  </si>
  <si>
    <t>No.</t>
  </si>
  <si>
    <t>Description</t>
  </si>
  <si>
    <t>Quantity</t>
  </si>
  <si>
    <t>Unit</t>
  </si>
  <si>
    <t>Costs</t>
  </si>
  <si>
    <t>Reference Source</t>
  </si>
  <si>
    <t>Mileage Total:</t>
  </si>
  <si>
    <t>Miles</t>
  </si>
  <si>
    <t>Etc.</t>
  </si>
  <si>
    <t>Compact Truck</t>
  </si>
  <si>
    <t>Full Size Truck</t>
  </si>
  <si>
    <t>Qty</t>
  </si>
  <si>
    <t>Compact/Full Size</t>
  </si>
  <si>
    <t>Comments
Etc.</t>
  </si>
  <si>
    <t>** Add lines as needed</t>
  </si>
  <si>
    <t>Total</t>
  </si>
  <si>
    <t xml:space="preserve"> </t>
  </si>
  <si>
    <t>Sub Total</t>
  </si>
  <si>
    <t xml:space="preserve">Mileage </t>
  </si>
  <si>
    <t>Transportation (Car rental, Uber, Lyft, Cab)</t>
  </si>
  <si>
    <t>Notes (include mileage rate and origin/destination)</t>
  </si>
  <si>
    <t>Expense</t>
  </si>
  <si>
    <t>Employee</t>
  </si>
  <si>
    <t>Schedule II - Summary of Direct Cost</t>
  </si>
  <si>
    <t>Mileage</t>
  </si>
  <si>
    <t>Mileage Rate</t>
  </si>
  <si>
    <t>CONTRACT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</si>
</sst>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4" formatCode="_(&quot;$&quot;* #,##0.00_);_(&quot;$&quot;* \(#,##0.00\);_(&quot;$&quot;* &quot;-&quot;??_);_(@_)"/>
    <numFmt numFmtId="43" formatCode="_(* #,##0.00_);_(* \(#,##0.00\);_(* &quot;-&quot;??_);_(@_)"/>
    <numFmt numFmtId="164" formatCode="&quot;$&quot;#,##0.00"/>
    <numFmt numFmtId="165" formatCode="[$-409]mmmm\ d\,\ yyyy;@"/>
    <numFmt numFmtId="166" formatCode="mm/dd/yy;@"/>
    <numFmt numFmtId="167" formatCode="0.0%"/>
    <numFmt numFmtId="168" formatCode="&quot;Total Invoiced thru &quot;m/d/yyyy&quot;:&quot;"/>
    <numFmt numFmtId="169" formatCode="m/d/yy;@"/>
    <numFmt numFmtId="170" formatCode="&quot;mm&quot;\ \T\o\t\a\l\:&quot;&quot;"/>
  </numFmts>
  <fonts count="3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name val="Arial"/>
      <family val="2"/>
    </font>
    <font>
      <sz val="10"/>
      <name val="Arial"/>
      <family val="2"/>
    </font>
    <font>
      <b/>
      <sz val="8"/>
      <color theme="0"/>
      <name val="Arial"/>
      <family val="2"/>
    </font>
    <font>
      <sz val="9"/>
      <name val="Arial"/>
      <family val="2"/>
    </font>
    <font>
      <b/>
      <sz val="8"/>
      <name val="Arial"/>
      <family val="2"/>
    </font>
    <font>
      <b/>
      <u/>
      <sz val="8"/>
      <name val="Arial"/>
      <family val="2"/>
    </font>
    <font>
      <sz val="8"/>
      <color theme="0" tint="-0.34998626667073579"/>
      <name val="Arial"/>
      <family val="2"/>
    </font>
    <font>
      <sz val="7"/>
      <name val="Arial"/>
      <family val="2"/>
    </font>
    <font>
      <b/>
      <u/>
      <sz val="9"/>
      <name val="Arial"/>
      <family val="2"/>
    </font>
    <font>
      <i/>
      <sz val="8"/>
      <name val="Arial"/>
      <family val="2"/>
    </font>
    <font>
      <u/>
      <sz val="8"/>
      <name val="Arial"/>
      <family val="2"/>
    </font>
    <font>
      <i/>
      <sz val="7"/>
      <name val="Arial"/>
      <family val="2"/>
    </font>
    <font>
      <b/>
      <sz val="8"/>
      <color rgb="FFFF0000"/>
      <name val="Arial"/>
      <family val="2"/>
    </font>
    <font>
      <b/>
      <sz val="11"/>
      <name val="Arial"/>
      <family val="2"/>
    </font>
    <font>
      <sz val="9"/>
      <color indexed="81"/>
      <name val="Tahoma"/>
      <family val="2"/>
    </font>
    <font>
      <b/>
      <sz val="9"/>
      <color indexed="81"/>
      <name val="Tahoma"/>
      <family val="2"/>
    </font>
    <font>
      <b/>
      <sz val="10"/>
      <color rgb="FFFF0000"/>
      <name val="Arial"/>
      <family val="2"/>
    </font>
    <font>
      <u/>
      <sz val="10"/>
      <color theme="10"/>
      <name val="Arial"/>
      <family val="2"/>
    </font>
    <font>
      <b/>
      <sz val="12"/>
      <color rgb="FFFF0000"/>
      <name val="Arial"/>
      <family val="2"/>
    </font>
    <font>
      <sz val="12"/>
      <color rgb="FFFF0000"/>
      <name val="Arial"/>
      <family val="2"/>
    </font>
    <font>
      <b/>
      <sz val="11"/>
      <color rgb="FFFF0000"/>
      <name val="Calibri"/>
      <family val="2"/>
      <scheme val="minor"/>
    </font>
    <font>
      <b/>
      <sz val="14"/>
      <color theme="1"/>
      <name val="Arial Narrow"/>
      <family val="2"/>
    </font>
    <font>
      <sz val="14"/>
      <color theme="1"/>
      <name val="Arial Narrow"/>
      <family val="2"/>
    </font>
    <font>
      <sz val="14"/>
      <color rgb="FFFF0000"/>
      <name val="Arial Narrow"/>
      <family val="2"/>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0" tint="-0.34998626667073579"/>
        <bgColor indexed="64"/>
      </patternFill>
    </fill>
  </fills>
  <borders count="44">
    <border>
      <left/>
      <right/>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top/>
      <bottom style="medium">
        <color indexed="64"/>
      </bottom>
      <diagonal/>
    </border>
    <border>
      <left/>
      <right/>
      <top style="thin">
        <color indexed="64"/>
      </top>
      <bottom/>
      <diagonal/>
    </border>
    <border>
      <left/>
      <right style="thin">
        <color indexed="64"/>
      </right>
      <top/>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thin">
        <color indexed="64"/>
      </top>
      <bottom/>
      <diagonal/>
    </border>
    <border>
      <left style="hair">
        <color indexed="64"/>
      </left>
      <right/>
      <top/>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s>
  <cellStyleXfs count="16">
    <xf numFmtId="0" fontId="0" fillId="0" borderId="0"/>
    <xf numFmtId="44" fontId="4" fillId="0" borderId="0" applyFont="0" applyFill="0" applyBorder="0" applyAlignment="0" applyProtection="0"/>
    <xf numFmtId="0" fontId="7" fillId="0" borderId="0"/>
    <xf numFmtId="43" fontId="9" fillId="0" borderId="0" applyFont="0" applyFill="0" applyBorder="0" applyAlignment="0" applyProtection="0"/>
    <xf numFmtId="9" fontId="9" fillId="0" borderId="0" applyFont="0" applyFill="0" applyBorder="0" applyAlignment="0" applyProtection="0"/>
    <xf numFmtId="0" fontId="4" fillId="0" borderId="0"/>
    <xf numFmtId="0" fontId="25" fillId="0" borderId="0" applyNumberForma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 fillId="0" borderId="0"/>
    <xf numFmtId="0" fontId="1" fillId="0" borderId="0"/>
  </cellStyleXfs>
  <cellXfs count="270">
    <xf numFmtId="0" fontId="0" fillId="0" borderId="0" xfId="0"/>
    <xf numFmtId="0" fontId="7" fillId="0" borderId="0" xfId="2"/>
    <xf numFmtId="0" fontId="5" fillId="0" borderId="0" xfId="0" applyFont="1"/>
    <xf numFmtId="0" fontId="4" fillId="0" borderId="0" xfId="0" applyFont="1"/>
    <xf numFmtId="0" fontId="4" fillId="0" borderId="0" xfId="0" applyFont="1" applyAlignment="1">
      <alignment horizontal="center"/>
    </xf>
    <xf numFmtId="165" fontId="4" fillId="0" borderId="0" xfId="2" applyNumberFormat="1" applyFont="1" applyAlignment="1">
      <alignment vertical="center"/>
    </xf>
    <xf numFmtId="49" fontId="6" fillId="0" borderId="0" xfId="0" applyNumberFormat="1" applyFont="1"/>
    <xf numFmtId="14" fontId="6" fillId="0" borderId="0" xfId="0" applyNumberFormat="1" applyFont="1"/>
    <xf numFmtId="0" fontId="11" fillId="0" borderId="0" xfId="0" applyFont="1" applyAlignment="1">
      <alignment horizontal="right"/>
    </xf>
    <xf numFmtId="0" fontId="11" fillId="0" borderId="0" xfId="0" applyFont="1"/>
    <xf numFmtId="0" fontId="12" fillId="0" borderId="0" xfId="0" applyFont="1" applyAlignment="1">
      <alignment horizontal="right"/>
    </xf>
    <xf numFmtId="0" fontId="5" fillId="0" borderId="0" xfId="0" applyFont="1" applyAlignment="1">
      <alignment horizontal="right"/>
    </xf>
    <xf numFmtId="44" fontId="11" fillId="0" borderId="0" xfId="0" applyNumberFormat="1" applyFont="1"/>
    <xf numFmtId="0" fontId="5" fillId="0" borderId="0" xfId="0" applyFont="1" applyAlignment="1">
      <alignment horizontal="center"/>
    </xf>
    <xf numFmtId="0" fontId="11" fillId="2" borderId="0" xfId="0" applyFont="1" applyFill="1"/>
    <xf numFmtId="49" fontId="12" fillId="0" borderId="0" xfId="0" applyNumberFormat="1" applyFont="1"/>
    <xf numFmtId="0" fontId="16" fillId="0" borderId="0" xfId="0" applyFont="1" applyAlignment="1">
      <alignment horizontal="left" wrapText="1"/>
    </xf>
    <xf numFmtId="0" fontId="16" fillId="0" borderId="0" xfId="0" applyFont="1" applyAlignment="1">
      <alignment horizontal="center" wrapText="1"/>
    </xf>
    <xf numFmtId="49" fontId="12" fillId="0" borderId="0" xfId="0" applyNumberFormat="1" applyFont="1" applyAlignment="1">
      <alignment horizontal="center"/>
    </xf>
    <xf numFmtId="0" fontId="11" fillId="0" borderId="0" xfId="0" applyFont="1" applyAlignment="1">
      <alignment horizontal="center"/>
    </xf>
    <xf numFmtId="0" fontId="12" fillId="0" borderId="0" xfId="0" applyFont="1" applyAlignment="1">
      <alignment horizontal="center"/>
    </xf>
    <xf numFmtId="2" fontId="11" fillId="0" borderId="0" xfId="0" applyNumberFormat="1" applyFont="1" applyAlignment="1">
      <alignment horizontal="center"/>
    </xf>
    <xf numFmtId="0" fontId="16" fillId="0" borderId="0" xfId="0" applyFont="1" applyAlignment="1">
      <alignment horizontal="center"/>
    </xf>
    <xf numFmtId="2" fontId="11" fillId="0" borderId="0" xfId="0" applyNumberFormat="1" applyFont="1"/>
    <xf numFmtId="169" fontId="11" fillId="0" borderId="0" xfId="0" applyNumberFormat="1" applyFont="1" applyAlignment="1">
      <alignment horizontal="right"/>
    </xf>
    <xf numFmtId="0" fontId="16" fillId="0" borderId="0" xfId="0" applyFont="1" applyAlignment="1">
      <alignment horizontal="right"/>
    </xf>
    <xf numFmtId="2" fontId="11" fillId="0" borderId="0" xfId="1" applyNumberFormat="1" applyFont="1" applyBorder="1" applyAlignment="1"/>
    <xf numFmtId="0" fontId="5" fillId="0" borderId="3" xfId="0" applyFont="1" applyBorder="1" applyAlignment="1">
      <alignment horizontal="right"/>
    </xf>
    <xf numFmtId="0" fontId="12" fillId="0" borderId="3" xfId="0" applyFont="1" applyBorder="1" applyAlignment="1">
      <alignment horizontal="right"/>
    </xf>
    <xf numFmtId="0" fontId="5" fillId="0" borderId="3" xfId="0" applyFont="1" applyBorder="1" applyAlignment="1">
      <alignment horizontal="center"/>
    </xf>
    <xf numFmtId="0" fontId="5" fillId="0" borderId="3" xfId="0" applyFont="1" applyBorder="1"/>
    <xf numFmtId="14" fontId="12" fillId="0" borderId="0" xfId="0" applyNumberFormat="1" applyFont="1" applyAlignment="1">
      <alignment horizontal="center"/>
    </xf>
    <xf numFmtId="0" fontId="11" fillId="0" borderId="3" xfId="0" applyFont="1" applyBorder="1"/>
    <xf numFmtId="0" fontId="12" fillId="0" borderId="3" xfId="0" applyFont="1" applyBorder="1"/>
    <xf numFmtId="0" fontId="12" fillId="0" borderId="3" xfId="0" applyFont="1" applyBorder="1" applyAlignment="1">
      <alignment horizontal="center"/>
    </xf>
    <xf numFmtId="0" fontId="12" fillId="0" borderId="1" xfId="0" applyFont="1" applyBorder="1" applyAlignment="1">
      <alignment horizontal="left"/>
    </xf>
    <xf numFmtId="49" fontId="12" fillId="0" borderId="2" xfId="0" applyNumberFormat="1" applyFont="1" applyBorder="1" applyAlignment="1">
      <alignment wrapText="1"/>
    </xf>
    <xf numFmtId="0" fontId="20" fillId="0" borderId="0" xfId="0" applyFont="1" applyAlignment="1">
      <alignment horizontal="right"/>
    </xf>
    <xf numFmtId="165" fontId="18" fillId="0" borderId="0" xfId="2" applyNumberFormat="1" applyFont="1" applyAlignment="1">
      <alignment horizontal="center"/>
    </xf>
    <xf numFmtId="166" fontId="12" fillId="0" borderId="1" xfId="2" applyNumberFormat="1" applyFont="1" applyBorder="1" applyAlignment="1">
      <alignment horizontal="center" vertical="center"/>
    </xf>
    <xf numFmtId="0" fontId="12" fillId="0" borderId="0" xfId="0" applyFont="1"/>
    <xf numFmtId="0" fontId="5" fillId="0" borderId="1" xfId="0" applyFont="1" applyBorder="1" applyAlignment="1">
      <alignment horizontal="left"/>
    </xf>
    <xf numFmtId="44" fontId="4" fillId="0" borderId="4" xfId="0" applyNumberFormat="1" applyFont="1" applyBorder="1"/>
    <xf numFmtId="43" fontId="11" fillId="0" borderId="0" xfId="3" applyFont="1" applyBorder="1" applyAlignment="1"/>
    <xf numFmtId="0" fontId="6" fillId="0" borderId="0" xfId="0" applyFont="1" applyAlignment="1">
      <alignment horizontal="right"/>
    </xf>
    <xf numFmtId="43" fontId="4" fillId="0" borderId="1" xfId="3" applyFont="1" applyBorder="1" applyAlignment="1"/>
    <xf numFmtId="0" fontId="11" fillId="2" borderId="0" xfId="0" applyFont="1" applyFill="1" applyAlignment="1">
      <alignment horizontal="center"/>
    </xf>
    <xf numFmtId="1" fontId="4" fillId="0" borderId="1" xfId="3" applyNumberFormat="1" applyFont="1" applyBorder="1" applyAlignment="1">
      <alignment horizontal="center"/>
    </xf>
    <xf numFmtId="1" fontId="4" fillId="0" borderId="0" xfId="3" applyNumberFormat="1" applyFont="1" applyBorder="1" applyAlignment="1">
      <alignment horizontal="center"/>
    </xf>
    <xf numFmtId="0" fontId="5" fillId="0" borderId="0" xfId="0" applyFont="1" applyAlignment="1">
      <alignment horizontal="left"/>
    </xf>
    <xf numFmtId="0" fontId="16" fillId="0" borderId="14" xfId="0" applyFont="1" applyBorder="1" applyAlignment="1">
      <alignment horizontal="center" wrapText="1"/>
    </xf>
    <xf numFmtId="0" fontId="16" fillId="0" borderId="14" xfId="0" applyFont="1" applyBorder="1" applyAlignment="1">
      <alignment horizontal="left" wrapText="1"/>
    </xf>
    <xf numFmtId="0" fontId="16" fillId="0" borderId="14" xfId="0" applyFont="1" applyBorder="1" applyAlignment="1">
      <alignment horizontal="left"/>
    </xf>
    <xf numFmtId="0" fontId="16" fillId="0" borderId="8" xfId="0" applyFont="1" applyBorder="1"/>
    <xf numFmtId="165" fontId="4" fillId="0" borderId="3" xfId="2" applyNumberFormat="1" applyFont="1" applyBorder="1" applyAlignment="1">
      <alignment vertical="center"/>
    </xf>
    <xf numFmtId="169" fontId="11" fillId="2" borderId="0" xfId="0" applyNumberFormat="1" applyFont="1" applyFill="1" applyAlignment="1">
      <alignment horizontal="right"/>
    </xf>
    <xf numFmtId="0" fontId="11" fillId="2" borderId="0" xfId="0" applyFont="1" applyFill="1" applyAlignment="1">
      <alignment horizontal="left"/>
    </xf>
    <xf numFmtId="1" fontId="11" fillId="2" borderId="0" xfId="0" applyNumberFormat="1" applyFont="1" applyFill="1" applyAlignment="1">
      <alignment horizontal="center"/>
    </xf>
    <xf numFmtId="164" fontId="21" fillId="0" borderId="4" xfId="0" applyNumberFormat="1" applyFont="1" applyBorder="1" applyAlignment="1">
      <alignment horizontal="center"/>
    </xf>
    <xf numFmtId="164" fontId="4" fillId="0" borderId="0" xfId="0" applyNumberFormat="1" applyFont="1" applyAlignment="1">
      <alignment horizontal="center"/>
    </xf>
    <xf numFmtId="0" fontId="11" fillId="0" borderId="0" xfId="0" applyFont="1" applyAlignment="1">
      <alignment horizontal="left"/>
    </xf>
    <xf numFmtId="164" fontId="21" fillId="0" borderId="0" xfId="0" applyNumberFormat="1" applyFont="1" applyAlignment="1">
      <alignment horizontal="center"/>
    </xf>
    <xf numFmtId="44" fontId="11" fillId="0" borderId="0" xfId="1" applyFont="1" applyFill="1" applyBorder="1" applyAlignment="1"/>
    <xf numFmtId="1" fontId="11" fillId="0" borderId="0" xfId="0" applyNumberFormat="1" applyFont="1"/>
    <xf numFmtId="0" fontId="12" fillId="0" borderId="0" xfId="2" applyFont="1"/>
    <xf numFmtId="0" fontId="12" fillId="0" borderId="0" xfId="2" applyFont="1" applyAlignment="1">
      <alignment horizontal="right"/>
    </xf>
    <xf numFmtId="0" fontId="5" fillId="0" borderId="0" xfId="2" applyFont="1"/>
    <xf numFmtId="0" fontId="5" fillId="0" borderId="1" xfId="0" applyFont="1" applyBorder="1"/>
    <xf numFmtId="0" fontId="12" fillId="0" borderId="1" xfId="2" applyFont="1" applyBorder="1" applyAlignment="1">
      <alignment horizontal="right"/>
    </xf>
    <xf numFmtId="0" fontId="12" fillId="0" borderId="5" xfId="0" applyFont="1" applyBorder="1" applyAlignment="1">
      <alignment horizontal="center"/>
    </xf>
    <xf numFmtId="0" fontId="5" fillId="0" borderId="5" xfId="0" applyFont="1" applyBorder="1" applyAlignment="1">
      <alignment horizontal="left"/>
    </xf>
    <xf numFmtId="0" fontId="5" fillId="0" borderId="5" xfId="0" applyFont="1" applyBorder="1"/>
    <xf numFmtId="0" fontId="17" fillId="0" borderId="5" xfId="0" applyFont="1" applyBorder="1"/>
    <xf numFmtId="0" fontId="12" fillId="0" borderId="5" xfId="0" applyFont="1" applyBorder="1" applyAlignment="1">
      <alignment horizontal="right"/>
    </xf>
    <xf numFmtId="0" fontId="13" fillId="0" borderId="0" xfId="0" applyFont="1" applyAlignment="1">
      <alignment horizontal="left" wrapText="1"/>
    </xf>
    <xf numFmtId="0" fontId="13" fillId="0" borderId="0" xfId="0" applyFont="1"/>
    <xf numFmtId="0" fontId="5" fillId="0" borderId="23" xfId="0" applyFont="1" applyBorder="1" applyAlignment="1">
      <alignment horizontal="left" vertical="top"/>
    </xf>
    <xf numFmtId="0" fontId="5" fillId="0" borderId="25" xfId="0" applyFont="1" applyBorder="1" applyAlignment="1">
      <alignment horizontal="left" vertical="top"/>
    </xf>
    <xf numFmtId="0" fontId="5" fillId="0" borderId="1" xfId="0" applyFont="1" applyBorder="1" applyAlignment="1">
      <alignment horizontal="right"/>
    </xf>
    <xf numFmtId="0" fontId="12" fillId="0" borderId="1" xfId="0" applyFont="1" applyBorder="1" applyAlignment="1">
      <alignment horizontal="center"/>
    </xf>
    <xf numFmtId="0" fontId="8" fillId="0" borderId="0" xfId="0" applyFont="1"/>
    <xf numFmtId="44" fontId="8" fillId="0" borderId="3" xfId="0" applyNumberFormat="1" applyFont="1" applyBorder="1"/>
    <xf numFmtId="44" fontId="5" fillId="0" borderId="29" xfId="0" applyNumberFormat="1" applyFont="1" applyBorder="1"/>
    <xf numFmtId="44" fontId="15" fillId="0" borderId="26" xfId="1" applyFont="1" applyFill="1" applyBorder="1" applyAlignment="1" applyProtection="1">
      <alignment horizontal="center"/>
    </xf>
    <xf numFmtId="0" fontId="16" fillId="0" borderId="0" xfId="0" applyFont="1" applyAlignment="1">
      <alignment horizontal="left"/>
    </xf>
    <xf numFmtId="0" fontId="12" fillId="0" borderId="0" xfId="0" applyFont="1" applyAlignment="1">
      <alignment horizontal="left"/>
    </xf>
    <xf numFmtId="10" fontId="5" fillId="0" borderId="0" xfId="4" applyNumberFormat="1" applyFont="1" applyBorder="1" applyAlignment="1" applyProtection="1">
      <alignment horizontal="center"/>
    </xf>
    <xf numFmtId="49" fontId="12" fillId="0" borderId="2" xfId="0" applyNumberFormat="1" applyFont="1" applyBorder="1" applyAlignment="1" applyProtection="1">
      <alignment horizontal="center"/>
      <protection locked="0"/>
    </xf>
    <xf numFmtId="166" fontId="12" fillId="0" borderId="1" xfId="2" applyNumberFormat="1" applyFont="1" applyBorder="1" applyAlignment="1" applyProtection="1">
      <alignment horizontal="center" vertical="center"/>
      <protection locked="0"/>
    </xf>
    <xf numFmtId="0" fontId="12" fillId="0" borderId="2" xfId="0" applyFont="1" applyBorder="1" applyAlignment="1" applyProtection="1">
      <alignment horizontal="center"/>
      <protection locked="0"/>
    </xf>
    <xf numFmtId="2" fontId="11" fillId="0" borderId="0" xfId="1" applyNumberFormat="1" applyFont="1" applyBorder="1" applyAlignment="1">
      <alignment horizontal="center"/>
    </xf>
    <xf numFmtId="0" fontId="5" fillId="3" borderId="1" xfId="0" applyFont="1" applyFill="1" applyBorder="1" applyProtection="1">
      <protection locked="0"/>
    </xf>
    <xf numFmtId="0" fontId="12" fillId="3" borderId="1" xfId="0" applyFont="1" applyFill="1" applyBorder="1" applyAlignment="1" applyProtection="1">
      <alignment horizontal="left"/>
      <protection locked="0"/>
    </xf>
    <xf numFmtId="49" fontId="12" fillId="3" borderId="2" xfId="0" applyNumberFormat="1" applyFont="1" applyFill="1" applyBorder="1" applyAlignment="1" applyProtection="1">
      <alignment wrapText="1"/>
      <protection locked="0"/>
    </xf>
    <xf numFmtId="14" fontId="12" fillId="3" borderId="1" xfId="0" applyNumberFormat="1" applyFont="1" applyFill="1" applyBorder="1" applyAlignment="1" applyProtection="1">
      <alignment horizontal="center"/>
      <protection locked="0"/>
    </xf>
    <xf numFmtId="166" fontId="12" fillId="3" borderId="1" xfId="2" applyNumberFormat="1" applyFont="1" applyFill="1" applyBorder="1" applyAlignment="1" applyProtection="1">
      <alignment horizontal="center" vertical="center"/>
      <protection locked="0"/>
    </xf>
    <xf numFmtId="0" fontId="12" fillId="3" borderId="2" xfId="0" applyFont="1" applyFill="1" applyBorder="1" applyAlignment="1" applyProtection="1">
      <alignment horizontal="center"/>
      <protection locked="0"/>
    </xf>
    <xf numFmtId="0" fontId="5" fillId="3" borderId="24" xfId="0" applyFont="1" applyFill="1" applyBorder="1" applyAlignment="1" applyProtection="1">
      <alignment vertical="top"/>
      <protection locked="0"/>
    </xf>
    <xf numFmtId="0" fontId="5" fillId="3" borderId="26" xfId="0" applyFont="1" applyFill="1" applyBorder="1" applyAlignment="1" applyProtection="1">
      <alignment vertical="top"/>
      <protection locked="0"/>
    </xf>
    <xf numFmtId="0" fontId="5" fillId="3" borderId="26" xfId="0" applyFont="1" applyFill="1" applyBorder="1" applyAlignment="1" applyProtection="1">
      <alignment horizontal="left" vertical="top"/>
      <protection locked="0"/>
    </xf>
    <xf numFmtId="0" fontId="5" fillId="3" borderId="27" xfId="0" applyFont="1" applyFill="1" applyBorder="1" applyAlignment="1" applyProtection="1">
      <alignment vertical="top"/>
      <protection locked="0"/>
    </xf>
    <xf numFmtId="164" fontId="5" fillId="3" borderId="19" xfId="0" applyNumberFormat="1" applyFont="1" applyFill="1" applyBorder="1" applyProtection="1">
      <protection locked="0"/>
    </xf>
    <xf numFmtId="0" fontId="5" fillId="3" borderId="22" xfId="0" applyFont="1" applyFill="1" applyBorder="1" applyAlignment="1" applyProtection="1">
      <alignment horizontal="center"/>
      <protection locked="0"/>
    </xf>
    <xf numFmtId="10" fontId="5" fillId="3" borderId="16" xfId="0" applyNumberFormat="1" applyFont="1" applyFill="1" applyBorder="1" applyProtection="1">
      <protection locked="0"/>
    </xf>
    <xf numFmtId="44" fontId="12" fillId="3" borderId="19" xfId="0" applyNumberFormat="1" applyFont="1" applyFill="1" applyBorder="1" applyProtection="1">
      <protection locked="0"/>
    </xf>
    <xf numFmtId="44" fontId="12" fillId="3" borderId="20" xfId="0" applyNumberFormat="1" applyFont="1" applyFill="1" applyBorder="1" applyProtection="1">
      <protection locked="0"/>
    </xf>
    <xf numFmtId="44" fontId="5" fillId="3" borderId="19" xfId="0" applyNumberFormat="1" applyFont="1" applyFill="1" applyBorder="1" applyProtection="1">
      <protection locked="0"/>
    </xf>
    <xf numFmtId="44" fontId="5" fillId="3" borderId="21" xfId="0" applyNumberFormat="1" applyFont="1" applyFill="1" applyBorder="1" applyProtection="1">
      <protection locked="0"/>
    </xf>
    <xf numFmtId="0" fontId="5" fillId="3" borderId="12" xfId="0" applyFont="1" applyFill="1" applyBorder="1" applyProtection="1">
      <protection locked="0"/>
    </xf>
    <xf numFmtId="44" fontId="5" fillId="3" borderId="26" xfId="1" applyFont="1" applyFill="1" applyBorder="1" applyAlignment="1" applyProtection="1">
      <alignment horizontal="center"/>
      <protection locked="0"/>
    </xf>
    <xf numFmtId="44" fontId="15" fillId="3" borderId="26" xfId="1" applyFont="1" applyFill="1" applyBorder="1" applyAlignment="1" applyProtection="1">
      <alignment horizontal="center"/>
      <protection locked="0"/>
    </xf>
    <xf numFmtId="0" fontId="11" fillId="3" borderId="0" xfId="0" applyFont="1" applyFill="1" applyAlignment="1">
      <alignment horizontal="center"/>
    </xf>
    <xf numFmtId="0" fontId="11" fillId="3" borderId="0" xfId="0" applyFont="1" applyFill="1"/>
    <xf numFmtId="0" fontId="11" fillId="3" borderId="0" xfId="0" applyFont="1" applyFill="1" applyAlignment="1">
      <alignment horizontal="left"/>
    </xf>
    <xf numFmtId="1" fontId="11" fillId="3" borderId="0" xfId="0" applyNumberFormat="1" applyFont="1" applyFill="1" applyAlignment="1">
      <alignment horizontal="center"/>
    </xf>
    <xf numFmtId="44" fontId="11" fillId="3" borderId="5" xfId="1" applyFont="1" applyFill="1" applyBorder="1" applyAlignment="1"/>
    <xf numFmtId="1" fontId="11" fillId="3" borderId="5" xfId="0" applyNumberFormat="1" applyFont="1" applyFill="1" applyBorder="1"/>
    <xf numFmtId="170" fontId="6" fillId="0" borderId="0" xfId="0" applyNumberFormat="1" applyFont="1" applyAlignment="1">
      <alignment horizontal="right"/>
    </xf>
    <xf numFmtId="170" fontId="6" fillId="0" borderId="1" xfId="0" applyNumberFormat="1" applyFont="1" applyBorder="1" applyAlignment="1">
      <alignment horizontal="center"/>
    </xf>
    <xf numFmtId="0" fontId="5" fillId="3" borderId="26" xfId="0" applyFont="1" applyFill="1" applyBorder="1" applyAlignment="1" applyProtection="1">
      <alignment horizontal="center" vertical="top"/>
      <protection locked="0"/>
    </xf>
    <xf numFmtId="44" fontId="4" fillId="0" borderId="0" xfId="0" applyNumberFormat="1" applyFont="1"/>
    <xf numFmtId="14" fontId="24" fillId="0" borderId="0" xfId="0" applyNumberFormat="1" applyFont="1" applyAlignment="1">
      <alignment horizontal="right"/>
    </xf>
    <xf numFmtId="0" fontId="12" fillId="0" borderId="1" xfId="0" applyFont="1" applyBorder="1" applyAlignment="1">
      <alignment horizontal="center" vertical="center"/>
    </xf>
    <xf numFmtId="14" fontId="12" fillId="0" borderId="0" xfId="0" applyNumberFormat="1" applyFont="1" applyAlignment="1" applyProtection="1">
      <alignment horizontal="center"/>
      <protection locked="0"/>
    </xf>
    <xf numFmtId="0" fontId="12" fillId="3" borderId="1" xfId="0" applyFont="1" applyFill="1" applyBorder="1"/>
    <xf numFmtId="14" fontId="11" fillId="3" borderId="0" xfId="0" applyNumberFormat="1" applyFont="1" applyFill="1" applyProtection="1">
      <protection locked="0"/>
    </xf>
    <xf numFmtId="0" fontId="10" fillId="0" borderId="2" xfId="0" applyFont="1" applyBorder="1"/>
    <xf numFmtId="0" fontId="12" fillId="0" borderId="2" xfId="0" applyFont="1" applyBorder="1" applyAlignment="1" applyProtection="1">
      <alignment horizontal="center" vertical="center"/>
      <protection locked="0"/>
    </xf>
    <xf numFmtId="0" fontId="11" fillId="0" borderId="1" xfId="0" applyFont="1" applyBorder="1"/>
    <xf numFmtId="0" fontId="12" fillId="3" borderId="0" xfId="0" applyFont="1" applyFill="1"/>
    <xf numFmtId="0" fontId="25" fillId="0" borderId="1" xfId="6" applyBorder="1"/>
    <xf numFmtId="0" fontId="5" fillId="0" borderId="9" xfId="0" applyFont="1" applyBorder="1"/>
    <xf numFmtId="44" fontId="12" fillId="0" borderId="18" xfId="0" applyNumberFormat="1" applyFont="1" applyBorder="1"/>
    <xf numFmtId="0" fontId="5" fillId="0" borderId="11" xfId="0" applyFont="1" applyBorder="1" applyAlignment="1">
      <alignment horizontal="right"/>
    </xf>
    <xf numFmtId="44" fontId="5" fillId="0" borderId="6" xfId="0" applyNumberFormat="1" applyFont="1" applyBorder="1"/>
    <xf numFmtId="0" fontId="5" fillId="0" borderId="15" xfId="0" applyFont="1" applyBorder="1" applyAlignment="1">
      <alignment horizontal="right"/>
    </xf>
    <xf numFmtId="0" fontId="11" fillId="0" borderId="16" xfId="0" applyFont="1" applyBorder="1"/>
    <xf numFmtId="0" fontId="5" fillId="0" borderId="16" xfId="0" applyFont="1" applyBorder="1" applyAlignment="1">
      <alignment horizontal="right"/>
    </xf>
    <xf numFmtId="44" fontId="5" fillId="0" borderId="17" xfId="0" applyNumberFormat="1" applyFont="1" applyBorder="1"/>
    <xf numFmtId="0" fontId="5" fillId="0" borderId="11" xfId="0" applyFont="1" applyBorder="1"/>
    <xf numFmtId="44" fontId="12" fillId="0" borderId="19" xfId="0" applyNumberFormat="1" applyFont="1" applyBorder="1"/>
    <xf numFmtId="10" fontId="5" fillId="3" borderId="0" xfId="0" applyNumberFormat="1" applyFont="1" applyFill="1" applyProtection="1">
      <protection locked="0"/>
    </xf>
    <xf numFmtId="10" fontId="5" fillId="0" borderId="0" xfId="0" applyNumberFormat="1" applyFont="1" applyAlignment="1">
      <alignment horizontal="center"/>
    </xf>
    <xf numFmtId="44" fontId="5" fillId="0" borderId="19" xfId="0" applyNumberFormat="1" applyFont="1" applyBorder="1"/>
    <xf numFmtId="10" fontId="5" fillId="0" borderId="16" xfId="0" applyNumberFormat="1" applyFont="1" applyBorder="1" applyAlignment="1">
      <alignment horizontal="center"/>
    </xf>
    <xf numFmtId="0" fontId="5" fillId="0" borderId="11" xfId="0" applyFont="1" applyBorder="1" applyAlignment="1">
      <alignment horizontal="left" vertical="top"/>
    </xf>
    <xf numFmtId="167" fontId="5" fillId="3" borderId="1" xfId="11" applyNumberFormat="1" applyFont="1" applyFill="1" applyBorder="1" applyAlignment="1" applyProtection="1">
      <alignment horizontal="center"/>
      <protection locked="0"/>
    </xf>
    <xf numFmtId="167" fontId="5" fillId="0" borderId="0" xfId="11" applyNumberFormat="1" applyFont="1" applyFill="1" applyBorder="1" applyAlignment="1" applyProtection="1">
      <alignment horizontal="right"/>
    </xf>
    <xf numFmtId="167" fontId="5" fillId="0" borderId="16" xfId="11" applyNumberFormat="1" applyFont="1" applyFill="1" applyBorder="1" applyAlignment="1" applyProtection="1">
      <alignment horizontal="right"/>
    </xf>
    <xf numFmtId="0" fontId="5" fillId="0" borderId="16" xfId="0" applyFont="1" applyBorder="1" applyAlignment="1">
      <alignment horizontal="center"/>
    </xf>
    <xf numFmtId="44" fontId="12" fillId="0" borderId="0" xfId="0" applyNumberFormat="1" applyFont="1"/>
    <xf numFmtId="44" fontId="12" fillId="0" borderId="7" xfId="0" applyNumberFormat="1" applyFont="1" applyBorder="1"/>
    <xf numFmtId="49" fontId="12" fillId="0" borderId="2" xfId="0" applyNumberFormat="1" applyFont="1" applyBorder="1" applyAlignment="1">
      <alignment horizontal="center" vertical="center"/>
    </xf>
    <xf numFmtId="49" fontId="12" fillId="0" borderId="2" xfId="0" applyNumberFormat="1" applyFont="1" applyBorder="1" applyAlignment="1">
      <alignment horizontal="center"/>
    </xf>
    <xf numFmtId="43" fontId="11" fillId="0" borderId="0" xfId="3" applyFont="1" applyFill="1" applyBorder="1" applyAlignment="1"/>
    <xf numFmtId="2" fontId="11" fillId="0" borderId="0" xfId="1" applyNumberFormat="1" applyFont="1" applyFill="1" applyBorder="1" applyAlignment="1"/>
    <xf numFmtId="44" fontId="12" fillId="0" borderId="10" xfId="0" applyNumberFormat="1" applyFont="1" applyBorder="1"/>
    <xf numFmtId="44" fontId="12" fillId="0" borderId="6" xfId="0" applyNumberFormat="1" applyFont="1" applyBorder="1"/>
    <xf numFmtId="0" fontId="5" fillId="3" borderId="20" xfId="0" applyFont="1" applyFill="1" applyBorder="1" applyAlignment="1" applyProtection="1">
      <alignment horizontal="left" vertical="center"/>
      <protection locked="0"/>
    </xf>
    <xf numFmtId="0" fontId="5" fillId="3" borderId="26" xfId="0" applyFont="1" applyFill="1" applyBorder="1" applyAlignment="1" applyProtection="1">
      <alignment horizontal="left" vertical="center"/>
      <protection locked="0"/>
    </xf>
    <xf numFmtId="0" fontId="5" fillId="3" borderId="1" xfId="0" applyFont="1" applyFill="1" applyBorder="1" applyAlignment="1" applyProtection="1">
      <alignment horizontal="left"/>
      <protection locked="0"/>
    </xf>
    <xf numFmtId="0" fontId="5" fillId="3" borderId="1" xfId="0" applyFont="1" applyFill="1" applyBorder="1" applyAlignment="1" applyProtection="1">
      <alignment horizontal="center"/>
      <protection locked="0"/>
    </xf>
    <xf numFmtId="0" fontId="5" fillId="3" borderId="14" xfId="0" applyFont="1" applyFill="1" applyBorder="1" applyAlignment="1" applyProtection="1">
      <alignment horizontal="center"/>
      <protection locked="0"/>
    </xf>
    <xf numFmtId="0" fontId="13" fillId="0" borderId="0" xfId="0" applyFont="1" applyAlignment="1">
      <alignment horizontal="center" wrapText="1"/>
    </xf>
    <xf numFmtId="0" fontId="13" fillId="0" borderId="0" xfId="0" applyFont="1" applyAlignment="1">
      <alignment horizontal="center"/>
    </xf>
    <xf numFmtId="49" fontId="12" fillId="3" borderId="2" xfId="0" applyNumberFormat="1" applyFont="1" applyFill="1" applyBorder="1" applyAlignment="1" applyProtection="1">
      <alignment horizontal="center"/>
      <protection locked="0"/>
    </xf>
    <xf numFmtId="1" fontId="11" fillId="0" borderId="0" xfId="0" applyNumberFormat="1" applyFont="1" applyAlignment="1">
      <alignment horizontal="center"/>
    </xf>
    <xf numFmtId="0" fontId="5" fillId="0" borderId="1" xfId="0" applyFont="1" applyBorder="1" applyAlignment="1">
      <alignment horizontal="center"/>
    </xf>
    <xf numFmtId="0" fontId="1" fillId="0" borderId="0" xfId="14"/>
    <xf numFmtId="0" fontId="28" fillId="0" borderId="0" xfId="14" applyFont="1"/>
    <xf numFmtId="8" fontId="29" fillId="5" borderId="31" xfId="14" applyNumberFormat="1" applyFont="1" applyFill="1" applyBorder="1" applyAlignment="1">
      <alignment horizontal="left" vertical="center"/>
    </xf>
    <xf numFmtId="0" fontId="29" fillId="5" borderId="41" xfId="14" applyFont="1" applyFill="1" applyBorder="1" applyAlignment="1">
      <alignment horizontal="left" vertical="center"/>
    </xf>
    <xf numFmtId="0" fontId="30" fillId="5" borderId="1" xfId="14" applyFont="1" applyFill="1" applyBorder="1" applyAlignment="1">
      <alignment horizontal="left" vertical="center" wrapText="1"/>
    </xf>
    <xf numFmtId="8" fontId="30" fillId="5" borderId="1" xfId="14" applyNumberFormat="1" applyFont="1" applyFill="1" applyBorder="1" applyAlignment="1">
      <alignment horizontal="left" vertical="center"/>
    </xf>
    <xf numFmtId="8" fontId="29" fillId="5" borderId="1" xfId="14" applyNumberFormat="1" applyFont="1" applyFill="1" applyBorder="1" applyAlignment="1">
      <alignment horizontal="left" vertical="center"/>
    </xf>
    <xf numFmtId="0" fontId="29" fillId="5" borderId="1" xfId="14" applyFont="1" applyFill="1" applyBorder="1" applyAlignment="1">
      <alignment horizontal="left" vertical="center"/>
    </xf>
    <xf numFmtId="0" fontId="30" fillId="5" borderId="1" xfId="14" applyFont="1" applyFill="1" applyBorder="1" applyAlignment="1">
      <alignment horizontal="left" vertical="center"/>
    </xf>
    <xf numFmtId="14" fontId="30" fillId="5" borderId="1" xfId="14" applyNumberFormat="1" applyFont="1" applyFill="1" applyBorder="1" applyAlignment="1">
      <alignment horizontal="left" vertical="center"/>
    </xf>
    <xf numFmtId="8" fontId="30" fillId="0" borderId="14" xfId="14" applyNumberFormat="1" applyFont="1" applyBorder="1" applyAlignment="1">
      <alignment horizontal="left" vertical="center"/>
    </xf>
    <xf numFmtId="0" fontId="30" fillId="0" borderId="14" xfId="14" applyFont="1" applyBorder="1" applyAlignment="1">
      <alignment horizontal="left" vertical="center"/>
    </xf>
    <xf numFmtId="0" fontId="27" fillId="0" borderId="14" xfId="15" applyFont="1" applyBorder="1" applyAlignment="1">
      <alignment horizontal="center" vertical="center"/>
    </xf>
    <xf numFmtId="14" fontId="30" fillId="0" borderId="14" xfId="14" applyNumberFormat="1" applyFont="1" applyBorder="1" applyAlignment="1">
      <alignment horizontal="left" vertical="center"/>
    </xf>
    <xf numFmtId="0" fontId="29" fillId="5" borderId="14" xfId="14" applyFont="1" applyFill="1" applyBorder="1" applyAlignment="1">
      <alignment horizontal="left" vertical="center"/>
    </xf>
    <xf numFmtId="0" fontId="31" fillId="0" borderId="14" xfId="14" applyFont="1" applyBorder="1" applyAlignment="1">
      <alignment horizontal="left" vertical="center"/>
    </xf>
    <xf numFmtId="8" fontId="31" fillId="0" borderId="14" xfId="14" applyNumberFormat="1" applyFont="1" applyBorder="1" applyAlignment="1">
      <alignment horizontal="center" vertical="center"/>
    </xf>
    <xf numFmtId="0" fontId="31" fillId="0" borderId="14" xfId="14" applyFont="1" applyBorder="1" applyAlignment="1">
      <alignment horizontal="center" vertical="center"/>
    </xf>
    <xf numFmtId="8" fontId="30" fillId="0" borderId="14" xfId="14" applyNumberFormat="1" applyFont="1" applyBorder="1" applyAlignment="1">
      <alignment horizontal="center" vertical="center"/>
    </xf>
    <xf numFmtId="0" fontId="30" fillId="0" borderId="14" xfId="14" applyFont="1" applyBorder="1" applyAlignment="1">
      <alignment horizontal="center" vertical="center"/>
    </xf>
    <xf numFmtId="8" fontId="5" fillId="3" borderId="19" xfId="0" applyNumberFormat="1" applyFont="1" applyFill="1" applyBorder="1" applyProtection="1">
      <protection locked="0"/>
    </xf>
    <xf numFmtId="0" fontId="30" fillId="6" borderId="14" xfId="14" applyFont="1" applyFill="1" applyBorder="1" applyAlignment="1">
      <alignment horizontal="left" vertical="center"/>
    </xf>
    <xf numFmtId="14" fontId="11" fillId="0" borderId="0" xfId="0" applyNumberFormat="1" applyFont="1" applyAlignment="1">
      <alignment horizontal="right"/>
    </xf>
    <xf numFmtId="14" fontId="5" fillId="0" borderId="0" xfId="0" applyNumberFormat="1" applyFont="1" applyAlignment="1">
      <alignment horizontal="right"/>
    </xf>
    <xf numFmtId="14" fontId="11" fillId="0" borderId="0" xfId="0" applyNumberFormat="1" applyFont="1"/>
    <xf numFmtId="14" fontId="5" fillId="0" borderId="0" xfId="0" applyNumberFormat="1" applyFont="1"/>
    <xf numFmtId="14" fontId="5" fillId="0" borderId="3" xfId="0" applyNumberFormat="1" applyFont="1" applyBorder="1" applyAlignment="1">
      <alignment horizontal="right"/>
    </xf>
    <xf numFmtId="14" fontId="5" fillId="0" borderId="0" xfId="0" applyNumberFormat="1" applyFont="1" applyAlignment="1">
      <alignment horizontal="center"/>
    </xf>
    <xf numFmtId="14" fontId="16" fillId="0" borderId="0" xfId="0" applyNumberFormat="1" applyFont="1" applyAlignment="1">
      <alignment horizontal="center" wrapText="1"/>
    </xf>
    <xf numFmtId="2" fontId="11" fillId="0" borderId="0" xfId="0" applyNumberFormat="1" applyFont="1" applyAlignment="1">
      <alignment horizontal="right" vertical="center"/>
    </xf>
    <xf numFmtId="2" fontId="6" fillId="0" borderId="0" xfId="0" applyNumberFormat="1" applyFont="1" applyAlignment="1">
      <alignment horizontal="center"/>
    </xf>
    <xf numFmtId="2" fontId="5" fillId="0" borderId="0" xfId="0" applyNumberFormat="1" applyFont="1" applyAlignment="1">
      <alignment horizontal="center"/>
    </xf>
    <xf numFmtId="2" fontId="11" fillId="0" borderId="3" xfId="0" applyNumberFormat="1" applyFont="1" applyBorder="1" applyAlignment="1">
      <alignment horizontal="center"/>
    </xf>
    <xf numFmtId="2" fontId="16" fillId="0" borderId="0" xfId="0" applyNumberFormat="1" applyFont="1" applyAlignment="1">
      <alignment horizontal="center"/>
    </xf>
    <xf numFmtId="2" fontId="16" fillId="0" borderId="0" xfId="0" applyNumberFormat="1" applyFont="1" applyAlignment="1">
      <alignment horizontal="right" vertical="center" wrapText="1"/>
    </xf>
    <xf numFmtId="2" fontId="4" fillId="0" borderId="1" xfId="3" applyNumberFormat="1" applyFont="1" applyBorder="1" applyAlignment="1">
      <alignment horizontal="right" vertical="center"/>
    </xf>
    <xf numFmtId="2" fontId="16" fillId="0" borderId="0" xfId="0" applyNumberFormat="1" applyFont="1" applyAlignment="1">
      <alignment horizontal="right" vertical="center"/>
    </xf>
    <xf numFmtId="2" fontId="12" fillId="0" borderId="0" xfId="0" applyNumberFormat="1" applyFont="1" applyAlignment="1">
      <alignment horizontal="right" vertical="center"/>
    </xf>
    <xf numFmtId="2" fontId="11" fillId="0" borderId="3" xfId="0" applyNumberFormat="1" applyFont="1" applyBorder="1" applyAlignment="1">
      <alignment horizontal="right" vertical="center"/>
    </xf>
    <xf numFmtId="2" fontId="5" fillId="0" borderId="0" xfId="0" applyNumberFormat="1" applyFont="1" applyAlignment="1">
      <alignment horizontal="right" vertical="center"/>
    </xf>
    <xf numFmtId="2" fontId="12" fillId="0" borderId="1" xfId="0" applyNumberFormat="1" applyFont="1" applyBorder="1" applyAlignment="1">
      <alignment horizontal="right" vertical="center"/>
    </xf>
    <xf numFmtId="2" fontId="12" fillId="0" borderId="2" xfId="0" applyNumberFormat="1" applyFont="1" applyBorder="1" applyAlignment="1" applyProtection="1">
      <alignment horizontal="right" vertical="center"/>
      <protection locked="0"/>
    </xf>
    <xf numFmtId="2" fontId="12" fillId="0" borderId="1" xfId="2" applyNumberFormat="1" applyFont="1" applyBorder="1" applyAlignment="1" applyProtection="1">
      <alignment horizontal="right" vertical="center"/>
      <protection locked="0"/>
    </xf>
    <xf numFmtId="2" fontId="12" fillId="0" borderId="3" xfId="0" applyNumberFormat="1" applyFont="1" applyBorder="1" applyAlignment="1">
      <alignment horizontal="right" vertical="center"/>
    </xf>
    <xf numFmtId="2" fontId="11" fillId="0" borderId="0" xfId="3" applyNumberFormat="1" applyFont="1" applyFill="1" applyBorder="1" applyAlignment="1">
      <alignment horizontal="right" vertical="center"/>
    </xf>
    <xf numFmtId="2" fontId="11" fillId="0" borderId="0" xfId="3" applyNumberFormat="1" applyFont="1" applyBorder="1" applyAlignment="1">
      <alignment horizontal="right" vertical="center"/>
    </xf>
    <xf numFmtId="168" fontId="5" fillId="0" borderId="0" xfId="0" applyNumberFormat="1" applyFont="1" applyAlignment="1">
      <alignment horizontal="right"/>
    </xf>
    <xf numFmtId="0" fontId="5" fillId="0" borderId="0" xfId="0" applyFont="1" applyAlignment="1">
      <alignment horizontal="left" wrapText="1"/>
    </xf>
    <xf numFmtId="0" fontId="14" fillId="3" borderId="0" xfId="0" applyFont="1" applyFill="1" applyAlignment="1">
      <alignment horizontal="center"/>
    </xf>
    <xf numFmtId="0" fontId="5" fillId="3" borderId="2" xfId="0" applyFont="1" applyFill="1" applyBorder="1" applyAlignment="1" applyProtection="1">
      <alignment horizontal="center"/>
      <protection locked="0"/>
    </xf>
    <xf numFmtId="2" fontId="5" fillId="3" borderId="27" xfId="0" applyNumberFormat="1" applyFont="1" applyFill="1" applyBorder="1" applyAlignment="1" applyProtection="1">
      <alignment horizontal="left" vertical="center" wrapText="1"/>
      <protection locked="0"/>
    </xf>
    <xf numFmtId="2" fontId="5" fillId="3" borderId="25" xfId="0" applyNumberFormat="1" applyFont="1" applyFill="1" applyBorder="1" applyAlignment="1" applyProtection="1">
      <alignment horizontal="left" vertical="center" wrapText="1"/>
      <protection locked="0"/>
    </xf>
    <xf numFmtId="0" fontId="5" fillId="3" borderId="24" xfId="0" applyFont="1" applyFill="1" applyBorder="1" applyAlignment="1" applyProtection="1">
      <alignment horizontal="left" vertical="top" wrapText="1"/>
      <protection locked="0"/>
    </xf>
    <xf numFmtId="0" fontId="5" fillId="3" borderId="16" xfId="0" applyFont="1" applyFill="1" applyBorder="1" applyAlignment="1" applyProtection="1">
      <alignment horizontal="left" vertical="top" wrapText="1"/>
      <protection locked="0"/>
    </xf>
    <xf numFmtId="0" fontId="5" fillId="3" borderId="23" xfId="0" applyFont="1" applyFill="1" applyBorder="1" applyAlignment="1" applyProtection="1">
      <alignment horizontal="left" vertical="top" wrapText="1"/>
      <protection locked="0"/>
    </xf>
    <xf numFmtId="10" fontId="11" fillId="0" borderId="1" xfId="4" applyNumberFormat="1" applyFont="1" applyBorder="1" applyAlignment="1" applyProtection="1">
      <alignment horizontal="center"/>
    </xf>
    <xf numFmtId="0" fontId="19" fillId="0" borderId="11" xfId="0" applyFont="1" applyBorder="1" applyAlignment="1">
      <alignment horizontal="center" vertical="top" wrapText="1"/>
    </xf>
    <xf numFmtId="0" fontId="19" fillId="0" borderId="15" xfId="0" applyFont="1" applyBorder="1" applyAlignment="1">
      <alignment horizontal="center" vertical="top" wrapText="1"/>
    </xf>
    <xf numFmtId="0" fontId="5" fillId="3" borderId="27" xfId="0" applyFont="1" applyFill="1" applyBorder="1" applyAlignment="1" applyProtection="1">
      <alignment horizontal="center" vertical="top" wrapText="1"/>
      <protection locked="0"/>
    </xf>
    <xf numFmtId="0" fontId="5" fillId="3" borderId="25" xfId="0" applyFont="1" applyFill="1" applyBorder="1" applyAlignment="1" applyProtection="1">
      <alignment horizontal="center" vertical="top" wrapText="1"/>
      <protection locked="0"/>
    </xf>
    <xf numFmtId="0" fontId="26" fillId="4" borderId="32" xfId="5" applyFont="1" applyFill="1" applyBorder="1" applyAlignment="1">
      <alignment horizontal="left" vertical="center" wrapText="1"/>
    </xf>
    <xf numFmtId="0" fontId="26" fillId="4" borderId="33" xfId="5" applyFont="1" applyFill="1" applyBorder="1" applyAlignment="1">
      <alignment horizontal="left" vertical="center" wrapText="1"/>
    </xf>
    <xf numFmtId="0" fontId="26" fillId="4" borderId="34" xfId="5" applyFont="1" applyFill="1" applyBorder="1" applyAlignment="1">
      <alignment horizontal="left" vertical="center" wrapText="1"/>
    </xf>
    <xf numFmtId="0" fontId="26" fillId="4" borderId="35" xfId="5" applyFont="1" applyFill="1" applyBorder="1" applyAlignment="1">
      <alignment horizontal="left" vertical="center" wrapText="1"/>
    </xf>
    <xf numFmtId="0" fontId="26" fillId="4" borderId="0" xfId="5" applyFont="1" applyFill="1" applyAlignment="1">
      <alignment horizontal="left" vertical="center" wrapText="1"/>
    </xf>
    <xf numFmtId="0" fontId="26" fillId="4" borderId="36" xfId="5" applyFont="1" applyFill="1" applyBorder="1" applyAlignment="1">
      <alignment horizontal="left" vertical="center" wrapText="1"/>
    </xf>
    <xf numFmtId="0" fontId="26" fillId="4" borderId="37" xfId="5" applyFont="1" applyFill="1" applyBorder="1" applyAlignment="1">
      <alignment horizontal="left" vertical="center" wrapText="1"/>
    </xf>
    <xf numFmtId="0" fontId="26" fillId="4" borderId="38" xfId="5" applyFont="1" applyFill="1" applyBorder="1" applyAlignment="1">
      <alignment horizontal="left" vertical="center" wrapText="1"/>
    </xf>
    <xf numFmtId="0" fontId="26" fillId="4" borderId="39" xfId="5" applyFont="1" applyFill="1" applyBorder="1" applyAlignment="1">
      <alignment horizontal="left" vertical="center" wrapText="1"/>
    </xf>
    <xf numFmtId="0" fontId="16" fillId="0" borderId="12" xfId="0" applyFont="1" applyBorder="1" applyAlignment="1">
      <alignment horizontal="center" vertical="top"/>
    </xf>
    <xf numFmtId="0" fontId="8" fillId="0" borderId="1" xfId="0" applyFont="1" applyBorder="1" applyAlignment="1">
      <alignment horizontal="center" vertical="top"/>
    </xf>
    <xf numFmtId="0" fontId="8" fillId="0" borderId="13" xfId="0" applyFont="1" applyBorder="1" applyAlignment="1">
      <alignment horizontal="center" vertical="top"/>
    </xf>
    <xf numFmtId="0" fontId="16" fillId="0" borderId="1" xfId="0" applyFont="1" applyBorder="1" applyAlignment="1">
      <alignment horizontal="center" vertical="top"/>
    </xf>
    <xf numFmtId="0" fontId="16" fillId="0" borderId="30" xfId="0" applyFont="1" applyBorder="1" applyAlignment="1">
      <alignment horizontal="center" vertical="top"/>
    </xf>
    <xf numFmtId="0" fontId="8" fillId="0" borderId="2" xfId="0" applyFont="1" applyBorder="1" applyAlignment="1">
      <alignment horizontal="center" vertical="top"/>
    </xf>
    <xf numFmtId="0" fontId="8" fillId="0" borderId="8" xfId="0" applyFont="1" applyBorder="1" applyAlignment="1">
      <alignment horizontal="center" vertical="top"/>
    </xf>
    <xf numFmtId="49" fontId="12" fillId="3" borderId="2" xfId="0" applyNumberFormat="1" applyFont="1" applyFill="1" applyBorder="1" applyAlignment="1" applyProtection="1">
      <alignment horizontal="center"/>
      <protection locked="0"/>
    </xf>
    <xf numFmtId="0" fontId="5" fillId="3" borderId="1" xfId="0" applyFont="1" applyFill="1" applyBorder="1" applyAlignment="1" applyProtection="1">
      <alignment horizontal="center"/>
      <protection locked="0"/>
    </xf>
    <xf numFmtId="0" fontId="5" fillId="3" borderId="14" xfId="0" applyFont="1" applyFill="1" applyBorder="1" applyAlignment="1" applyProtection="1">
      <alignment horizontal="center"/>
      <protection locked="0"/>
    </xf>
    <xf numFmtId="0" fontId="13" fillId="0" borderId="0" xfId="0" applyFont="1" applyAlignment="1">
      <alignment horizontal="center" wrapText="1"/>
    </xf>
    <xf numFmtId="0" fontId="13" fillId="0" borderId="0" xfId="0" applyFont="1" applyAlignment="1">
      <alignment horizontal="center"/>
    </xf>
    <xf numFmtId="2" fontId="5" fillId="3" borderId="24" xfId="0" applyNumberFormat="1" applyFont="1" applyFill="1" applyBorder="1" applyAlignment="1" applyProtection="1">
      <alignment horizontal="left" vertical="center" wrapText="1"/>
      <protection locked="0"/>
    </xf>
    <xf numFmtId="2" fontId="5" fillId="3" borderId="23" xfId="0" applyNumberFormat="1" applyFont="1" applyFill="1" applyBorder="1" applyAlignment="1" applyProtection="1">
      <alignment horizontal="left" vertical="center" wrapText="1"/>
      <protection locked="0"/>
    </xf>
    <xf numFmtId="0" fontId="8" fillId="2" borderId="30"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8" xfId="0" applyFont="1" applyFill="1" applyBorder="1" applyAlignment="1">
      <alignment horizontal="center" vertical="center"/>
    </xf>
    <xf numFmtId="49" fontId="12" fillId="3" borderId="1" xfId="0" applyNumberFormat="1" applyFont="1" applyFill="1" applyBorder="1" applyAlignment="1" applyProtection="1">
      <alignment horizontal="center"/>
      <protection locked="0"/>
    </xf>
    <xf numFmtId="0" fontId="5" fillId="3" borderId="0" xfId="0" applyFont="1" applyFill="1" applyAlignment="1" applyProtection="1">
      <alignment horizontal="left"/>
      <protection locked="0"/>
    </xf>
    <xf numFmtId="0" fontId="25" fillId="3" borderId="1" xfId="6" applyFill="1" applyBorder="1" applyAlignment="1" applyProtection="1">
      <alignment horizontal="left"/>
      <protection locked="0"/>
    </xf>
    <xf numFmtId="0" fontId="5" fillId="3" borderId="1" xfId="0" applyFont="1" applyFill="1" applyBorder="1" applyAlignment="1" applyProtection="1">
      <alignment horizontal="left"/>
      <protection locked="0"/>
    </xf>
    <xf numFmtId="0" fontId="29" fillId="5" borderId="43" xfId="14" applyFont="1" applyFill="1" applyBorder="1" applyAlignment="1">
      <alignment horizontal="center"/>
    </xf>
    <xf numFmtId="0" fontId="29" fillId="5" borderId="42" xfId="14" applyFont="1" applyFill="1" applyBorder="1" applyAlignment="1">
      <alignment horizontal="center"/>
    </xf>
    <xf numFmtId="0" fontId="29" fillId="5" borderId="40" xfId="14" applyFont="1" applyFill="1" applyBorder="1" applyAlignment="1">
      <alignment horizontal="center"/>
    </xf>
    <xf numFmtId="8" fontId="31" fillId="0" borderId="30" xfId="14" applyNumberFormat="1" applyFont="1" applyBorder="1" applyAlignment="1">
      <alignment horizontal="center" vertical="center"/>
    </xf>
    <xf numFmtId="8" fontId="31" fillId="0" borderId="8" xfId="14" applyNumberFormat="1" applyFont="1" applyBorder="1" applyAlignment="1">
      <alignment horizontal="center" vertical="center"/>
    </xf>
    <xf numFmtId="8" fontId="30" fillId="0" borderId="30" xfId="14" applyNumberFormat="1" applyFont="1" applyBorder="1" applyAlignment="1">
      <alignment horizontal="center" vertical="center"/>
    </xf>
    <xf numFmtId="8" fontId="30" fillId="0" borderId="8" xfId="14" applyNumberFormat="1" applyFont="1" applyBorder="1" applyAlignment="1">
      <alignment horizontal="center" vertical="center"/>
    </xf>
    <xf numFmtId="0" fontId="29" fillId="5" borderId="14" xfId="14" applyFont="1" applyFill="1" applyBorder="1" applyAlignment="1">
      <alignment horizontal="center" vertical="center"/>
    </xf>
    <xf numFmtId="1" fontId="11" fillId="0" borderId="0" xfId="0" applyNumberFormat="1" applyFont="1" applyAlignment="1">
      <alignment horizontal="center"/>
    </xf>
    <xf numFmtId="0" fontId="16" fillId="0" borderId="28" xfId="0" applyFont="1" applyBorder="1" applyAlignment="1">
      <alignment horizontal="center"/>
    </xf>
    <xf numFmtId="0" fontId="5" fillId="0" borderId="1" xfId="0" applyFont="1" applyBorder="1" applyAlignment="1">
      <alignment horizontal="center"/>
    </xf>
    <xf numFmtId="1" fontId="11" fillId="2" borderId="5" xfId="0" applyNumberFormat="1" applyFont="1" applyFill="1" applyBorder="1" applyAlignment="1">
      <alignment horizontal="center"/>
    </xf>
  </cellXfs>
  <cellStyles count="16">
    <cellStyle name="Comma" xfId="3" builtinId="3"/>
    <cellStyle name="Comma 2" xfId="10" xr:uid="{5089D3E8-94D0-401A-BB2C-6E2EAF631DA1}"/>
    <cellStyle name="Comma 3" xfId="8" xr:uid="{B2FB45F2-1921-4E2D-BE8C-DAAC4F1932F7}"/>
    <cellStyle name="Currency" xfId="1" builtinId="4"/>
    <cellStyle name="Hyperlink" xfId="6" builtinId="8"/>
    <cellStyle name="Normal" xfId="0" builtinId="0"/>
    <cellStyle name="Normal 2" xfId="2" xr:uid="{00000000-0005-0000-0000-000003000000}"/>
    <cellStyle name="Normal 2 2" xfId="7" xr:uid="{61BACBA2-8233-480A-A966-33E271327BD1}"/>
    <cellStyle name="Normal 3" xfId="5" xr:uid="{63C954B7-A5CD-41C3-AE40-4098D98743E6}"/>
    <cellStyle name="Normal 4" xfId="12" xr:uid="{969E615D-2923-44BC-9FF7-5531A33467DE}"/>
    <cellStyle name="Normal 4 2" xfId="13" xr:uid="{21A97D34-4FB8-4E76-A7BE-2709D27041FC}"/>
    <cellStyle name="Normal 4 2 2" xfId="15" xr:uid="{E56ED1AA-F229-41A0-9BFA-8E93D35E8BDC}"/>
    <cellStyle name="Normal 5" xfId="14" xr:uid="{CACC51A5-E3D9-4EFA-995C-70D9916F0048}"/>
    <cellStyle name="Percent" xfId="4" builtinId="5"/>
    <cellStyle name="Percent 2" xfId="11" xr:uid="{3A1FBD01-691B-4B41-9CC8-3306D17BDF52}"/>
    <cellStyle name="Percent 3" xfId="9" xr:uid="{07191A51-8536-46FD-ACB8-2695A79CBDB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externalLink" Target="externalLinks/externalLink1.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jmt365-my.sharepoint.com/Professional%20Services/Melanie/Single%20Project%20Invoice%20Template%20-%20Fixed%20Fee%20Version%201.3.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SUMMARY SHEET"/>
      <sheetName val="SCHEDULE I"/>
      <sheetName val="ADDITIONAL SCHEDULE I"/>
      <sheetName val="SCHEDULE II"/>
      <sheetName val="ADDITIONAL SCHEDULE II"/>
      <sheetName val="SCHEDULE III"/>
      <sheetName val="PROGRESS REPORT A"/>
      <sheetName val="PROGRESS REPORT B"/>
      <sheetName val="LUMP SUM"/>
      <sheetName val="   "/>
    </sheetNames>
    <sheetDataSet>
      <sheetData sheetId="0"/>
      <sheetData sheetId="1"/>
      <sheetData sheetId="2"/>
      <sheetData sheetId="3"/>
      <sheetData sheetId="4"/>
      <sheetData sheetId="5"/>
      <sheetData sheetId="6"/>
      <sheetData sheetId="7"/>
      <sheetData sheetId="8"/>
      <sheetData sheetId="9"/>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tdot.psinvoices@tn.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46F6D-7B96-46C5-B323-12116C80C5CE}">
  <dimension ref="A1:AE57"/>
  <sheetViews>
    <sheetView showGridLines="0" tabSelected="1" view="pageLayout" topLeftCell="A22" zoomScale="140" zoomScaleNormal="100" zoomScalePageLayoutView="140" workbookViewId="0">
      <selection activeCell="K31" sqref="K31"/>
    </sheetView>
  </sheetViews>
  <sheetFormatPr defaultColWidth="8.140625" defaultRowHeight="12" x14ac:dyDescent="0.2"/>
  <cols>
    <col min="1" max="1" width="3.42578125" style="8" customWidth="1"/>
    <col min="2" max="2" width="16.7109375" style="9" customWidth="1"/>
    <col min="3" max="3" width="9.5703125" style="9" customWidth="1"/>
    <col min="4" max="4" width="7" style="9" customWidth="1"/>
    <col min="5" max="5" width="2.28515625" style="9" customWidth="1"/>
    <col min="6" max="10" width="11" style="9" customWidth="1"/>
    <col min="11" max="11" width="17" style="9" customWidth="1"/>
    <col min="12" max="12" width="8.140625" style="9" hidden="1" customWidth="1"/>
    <col min="13" max="30" width="8.140625" style="9"/>
    <col min="31" max="31" width="0" style="9" hidden="1" customWidth="1"/>
    <col min="32" max="16384" width="8.140625" style="9"/>
  </cols>
  <sheetData>
    <row r="1" spans="1:31" ht="21" customHeight="1" thickBot="1" x14ac:dyDescent="0.25">
      <c r="A1" s="251" t="s">
        <v>0</v>
      </c>
      <c r="B1" s="252"/>
      <c r="C1" s="252"/>
      <c r="D1" s="252"/>
      <c r="E1" s="252"/>
      <c r="F1" s="252"/>
      <c r="G1" s="252"/>
      <c r="H1" s="252"/>
      <c r="I1" s="252"/>
      <c r="J1" s="252"/>
      <c r="K1" s="253"/>
    </row>
    <row r="2" spans="1:31" ht="57.6" customHeight="1" thickTop="1" x14ac:dyDescent="0.2">
      <c r="A2" s="241" t="s">
        <v>1</v>
      </c>
      <c r="B2" s="242"/>
      <c r="C2" s="242"/>
      <c r="D2" s="242"/>
      <c r="E2" s="243"/>
      <c r="F2" s="237" t="s">
        <v>2</v>
      </c>
      <c r="G2" s="238"/>
      <c r="H2" s="239"/>
      <c r="I2" s="240" t="s">
        <v>3</v>
      </c>
      <c r="J2" s="238"/>
      <c r="K2" s="239"/>
      <c r="O2" s="228" t="s">
        <v>4</v>
      </c>
      <c r="P2" s="229"/>
      <c r="Q2" s="229"/>
      <c r="R2" s="229"/>
      <c r="S2" s="229"/>
      <c r="T2" s="229"/>
      <c r="U2" s="229"/>
      <c r="V2" s="229"/>
      <c r="W2" s="229"/>
      <c r="X2" s="229"/>
      <c r="Y2" s="229"/>
      <c r="Z2" s="229"/>
      <c r="AA2" s="229"/>
      <c r="AB2" s="229"/>
      <c r="AC2" s="230"/>
      <c r="AE2" s="9" t="s">
        <v>5</v>
      </c>
    </row>
    <row r="3" spans="1:31" ht="12.75" x14ac:dyDescent="0.2">
      <c r="A3" s="64" t="s">
        <v>6</v>
      </c>
      <c r="B3" s="2" t="s">
        <v>7</v>
      </c>
      <c r="C3" s="2"/>
      <c r="D3" s="2"/>
      <c r="E3" s="2"/>
      <c r="F3" s="2"/>
      <c r="G3" s="65" t="s">
        <v>8</v>
      </c>
      <c r="H3" s="255"/>
      <c r="I3" s="255"/>
      <c r="J3" s="255"/>
      <c r="K3" s="66"/>
      <c r="L3" s="1"/>
      <c r="M3" s="1"/>
      <c r="O3" s="231"/>
      <c r="P3" s="232"/>
      <c r="Q3" s="232"/>
      <c r="R3" s="232"/>
      <c r="S3" s="232"/>
      <c r="T3" s="232"/>
      <c r="U3" s="232"/>
      <c r="V3" s="232"/>
      <c r="W3" s="232"/>
      <c r="X3" s="232"/>
      <c r="Y3" s="232"/>
      <c r="Z3" s="232"/>
      <c r="AA3" s="232"/>
      <c r="AB3" s="232"/>
      <c r="AC3" s="233"/>
      <c r="AE3" s="9" t="s">
        <v>9</v>
      </c>
    </row>
    <row r="4" spans="1:31" ht="12.75" x14ac:dyDescent="0.2">
      <c r="A4" s="66"/>
      <c r="B4" s="2" t="s">
        <v>10</v>
      </c>
      <c r="C4" s="2"/>
      <c r="D4" s="2"/>
      <c r="E4" s="2"/>
      <c r="F4" s="2"/>
      <c r="G4" s="66"/>
      <c r="H4" s="255"/>
      <c r="I4" s="255"/>
      <c r="J4" s="255"/>
      <c r="K4" s="66"/>
      <c r="L4" s="1"/>
      <c r="M4" s="1"/>
      <c r="O4" s="231"/>
      <c r="P4" s="232"/>
      <c r="Q4" s="232"/>
      <c r="R4" s="232"/>
      <c r="S4" s="232"/>
      <c r="T4" s="232"/>
      <c r="U4" s="232"/>
      <c r="V4" s="232"/>
      <c r="W4" s="232"/>
      <c r="X4" s="232"/>
      <c r="Y4" s="232"/>
      <c r="Z4" s="232"/>
      <c r="AA4" s="232"/>
      <c r="AB4" s="232"/>
      <c r="AC4" s="233"/>
    </row>
    <row r="5" spans="1:31" ht="12.75" x14ac:dyDescent="0.2">
      <c r="A5" s="66"/>
      <c r="B5" s="2" t="s">
        <v>11</v>
      </c>
      <c r="C5" s="2"/>
      <c r="D5" s="2"/>
      <c r="E5" s="2"/>
      <c r="F5" s="2"/>
      <c r="G5" s="66"/>
      <c r="H5" s="255"/>
      <c r="I5" s="255"/>
      <c r="J5" s="255"/>
      <c r="K5" s="66"/>
      <c r="L5" s="1"/>
      <c r="M5" s="1"/>
      <c r="O5" s="231"/>
      <c r="P5" s="232"/>
      <c r="Q5" s="232"/>
      <c r="R5" s="232"/>
      <c r="S5" s="232"/>
      <c r="T5" s="232"/>
      <c r="U5" s="232"/>
      <c r="V5" s="232"/>
      <c r="W5" s="232"/>
      <c r="X5" s="232"/>
      <c r="Y5" s="232"/>
      <c r="Z5" s="232"/>
      <c r="AA5" s="232"/>
      <c r="AB5" s="232"/>
      <c r="AC5" s="233"/>
    </row>
    <row r="6" spans="1:31" ht="12.75" x14ac:dyDescent="0.2">
      <c r="A6" s="66"/>
      <c r="B6" s="2" t="s">
        <v>12</v>
      </c>
      <c r="C6" s="2"/>
      <c r="D6" s="2"/>
      <c r="E6" s="2"/>
      <c r="F6" s="2"/>
      <c r="G6" s="66"/>
      <c r="H6" s="255"/>
      <c r="I6" s="255"/>
      <c r="J6" s="255"/>
      <c r="K6" s="66"/>
      <c r="L6" s="1"/>
      <c r="M6" s="1"/>
      <c r="O6" s="231"/>
      <c r="P6" s="232"/>
      <c r="Q6" s="232"/>
      <c r="R6" s="232"/>
      <c r="S6" s="232"/>
      <c r="T6" s="232"/>
      <c r="U6" s="232"/>
      <c r="V6" s="232"/>
      <c r="W6" s="232"/>
      <c r="X6" s="232"/>
      <c r="Y6" s="232"/>
      <c r="Z6" s="232"/>
      <c r="AA6" s="232"/>
      <c r="AB6" s="232"/>
      <c r="AC6" s="233"/>
    </row>
    <row r="7" spans="1:31" ht="12.75" x14ac:dyDescent="0.2">
      <c r="A7" s="2"/>
      <c r="B7" s="2" t="s">
        <v>13</v>
      </c>
      <c r="C7" s="2"/>
      <c r="D7" s="2"/>
      <c r="E7" s="2"/>
      <c r="F7" s="2"/>
      <c r="G7" s="65" t="s">
        <v>14</v>
      </c>
      <c r="H7" s="255"/>
      <c r="I7" s="255"/>
      <c r="J7" s="2"/>
      <c r="K7" s="2"/>
      <c r="L7"/>
      <c r="M7"/>
      <c r="O7" s="231"/>
      <c r="P7" s="232"/>
      <c r="Q7" s="232"/>
      <c r="R7" s="232"/>
      <c r="S7" s="232"/>
      <c r="T7" s="232"/>
      <c r="U7" s="232"/>
      <c r="V7" s="232"/>
      <c r="W7" s="232"/>
      <c r="X7" s="232"/>
      <c r="Y7" s="232"/>
      <c r="Z7" s="232"/>
      <c r="AA7" s="232"/>
      <c r="AB7" s="232"/>
      <c r="AC7" s="233"/>
    </row>
    <row r="8" spans="1:31" ht="15.75" customHeight="1" x14ac:dyDescent="0.2">
      <c r="A8" s="67"/>
      <c r="B8" s="130" t="s">
        <v>15</v>
      </c>
      <c r="C8" s="128"/>
      <c r="D8" s="67"/>
      <c r="E8" s="67"/>
      <c r="F8" s="67"/>
      <c r="G8" s="68" t="s">
        <v>16</v>
      </c>
      <c r="H8" s="91"/>
      <c r="I8" s="68" t="s">
        <v>17</v>
      </c>
      <c r="J8" s="256"/>
      <c r="K8" s="257"/>
      <c r="L8"/>
      <c r="M8"/>
      <c r="O8" s="231"/>
      <c r="P8" s="232"/>
      <c r="Q8" s="232"/>
      <c r="R8" s="232"/>
      <c r="S8" s="232"/>
      <c r="T8" s="232"/>
      <c r="U8" s="232"/>
      <c r="V8" s="232"/>
      <c r="W8" s="232"/>
      <c r="X8" s="232"/>
      <c r="Y8" s="232"/>
      <c r="Z8" s="232"/>
      <c r="AA8" s="232"/>
      <c r="AB8" s="232"/>
      <c r="AC8" s="233"/>
    </row>
    <row r="9" spans="1:31" ht="3.6" customHeight="1" x14ac:dyDescent="0.2">
      <c r="A9" s="2"/>
      <c r="B9" s="2"/>
      <c r="C9" s="2"/>
      <c r="D9" s="2"/>
      <c r="E9" s="2"/>
      <c r="F9" s="2"/>
      <c r="G9" s="65"/>
      <c r="H9" s="2"/>
      <c r="I9" s="65"/>
      <c r="J9" s="49"/>
      <c r="K9" s="49"/>
      <c r="L9"/>
      <c r="M9"/>
      <c r="O9" s="231"/>
      <c r="P9" s="232"/>
      <c r="Q9" s="232"/>
      <c r="R9" s="232"/>
      <c r="S9" s="232"/>
      <c r="T9" s="232"/>
      <c r="U9" s="232"/>
      <c r="V9" s="232"/>
      <c r="W9" s="232"/>
      <c r="X9" s="232"/>
      <c r="Y9" s="232"/>
      <c r="Z9" s="232"/>
      <c r="AA9" s="232"/>
      <c r="AB9" s="232"/>
      <c r="AC9" s="233"/>
    </row>
    <row r="10" spans="1:31" ht="12.75" x14ac:dyDescent="0.2">
      <c r="A10" s="2"/>
      <c r="B10" s="10" t="s">
        <v>151</v>
      </c>
      <c r="C10" s="254"/>
      <c r="D10" s="254"/>
      <c r="E10" s="254"/>
      <c r="F10" s="15"/>
      <c r="G10" s="2"/>
      <c r="H10" s="10" t="s">
        <v>18</v>
      </c>
      <c r="I10" s="160"/>
      <c r="J10" s="40" t="s">
        <v>19</v>
      </c>
      <c r="K10" s="124"/>
      <c r="L10" s="7"/>
      <c r="M10"/>
      <c r="O10" s="231"/>
      <c r="P10" s="232"/>
      <c r="Q10" s="232"/>
      <c r="R10" s="232"/>
      <c r="S10" s="232"/>
      <c r="T10" s="232"/>
      <c r="U10" s="232"/>
      <c r="V10" s="232"/>
      <c r="W10" s="232"/>
      <c r="X10" s="232"/>
      <c r="Y10" s="232"/>
      <c r="Z10" s="232"/>
      <c r="AA10" s="232"/>
      <c r="AB10" s="232"/>
      <c r="AC10" s="233"/>
    </row>
    <row r="11" spans="1:31" ht="13.5" thickBot="1" x14ac:dyDescent="0.25">
      <c r="A11" s="2"/>
      <c r="B11" s="10" t="s">
        <v>20</v>
      </c>
      <c r="C11" s="244"/>
      <c r="D11" s="244"/>
      <c r="E11" s="244"/>
      <c r="F11" s="15"/>
      <c r="G11" s="2"/>
      <c r="H11" s="10"/>
      <c r="I11" s="160"/>
      <c r="J11" s="40"/>
      <c r="K11" s="129"/>
      <c r="L11" s="7"/>
      <c r="M11"/>
      <c r="O11" s="234"/>
      <c r="P11" s="235"/>
      <c r="Q11" s="235"/>
      <c r="R11" s="235"/>
      <c r="S11" s="235"/>
      <c r="T11" s="235"/>
      <c r="U11" s="235"/>
      <c r="V11" s="235"/>
      <c r="W11" s="235"/>
      <c r="X11" s="235"/>
      <c r="Y11" s="235"/>
      <c r="Z11" s="235"/>
      <c r="AA11" s="235"/>
      <c r="AB11" s="235"/>
      <c r="AC11" s="236"/>
    </row>
    <row r="12" spans="1:31" ht="13.5" thickTop="1" x14ac:dyDescent="0.2">
      <c r="A12" s="2"/>
      <c r="B12" s="10" t="s">
        <v>21</v>
      </c>
      <c r="C12" s="92"/>
      <c r="E12" s="2"/>
      <c r="F12" s="2"/>
      <c r="G12" s="2"/>
      <c r="H12" s="10" t="s">
        <v>22</v>
      </c>
      <c r="I12" s="94"/>
      <c r="J12" s="121"/>
      <c r="K12" s="123"/>
      <c r="L12" s="6"/>
      <c r="M12"/>
    </row>
    <row r="13" spans="1:31" x14ac:dyDescent="0.2">
      <c r="A13" s="2"/>
      <c r="B13" s="10" t="s">
        <v>23</v>
      </c>
      <c r="C13" s="93"/>
      <c r="E13" s="2"/>
      <c r="F13" s="2"/>
      <c r="G13" s="2"/>
      <c r="H13" s="10" t="s">
        <v>24</v>
      </c>
      <c r="I13" s="165"/>
      <c r="J13" s="15"/>
      <c r="K13" s="15"/>
    </row>
    <row r="14" spans="1:31" ht="12.75" x14ac:dyDescent="0.2">
      <c r="A14" s="11"/>
      <c r="B14" s="2"/>
      <c r="C14" s="13" t="s">
        <v>9</v>
      </c>
      <c r="D14" s="13" t="s">
        <v>5</v>
      </c>
      <c r="E14" s="2"/>
      <c r="F14" s="2"/>
      <c r="G14" s="2"/>
      <c r="H14" s="10" t="s">
        <v>25</v>
      </c>
      <c r="I14" s="95"/>
      <c r="J14" s="38" t="s">
        <v>26</v>
      </c>
      <c r="K14" s="95"/>
      <c r="L14" s="5"/>
      <c r="M14" s="5"/>
    </row>
    <row r="15" spans="1:31" ht="22.5" customHeight="1" x14ac:dyDescent="0.2">
      <c r="A15" s="11"/>
      <c r="B15" s="10" t="s">
        <v>27</v>
      </c>
      <c r="C15" s="162"/>
      <c r="D15" s="246"/>
      <c r="E15" s="246"/>
      <c r="F15" s="2"/>
      <c r="G15" s="2"/>
      <c r="H15" s="10" t="s">
        <v>28</v>
      </c>
      <c r="I15" s="96"/>
      <c r="J15" s="9" t="s">
        <v>29</v>
      </c>
      <c r="K15" s="245" t="s">
        <v>9</v>
      </c>
      <c r="L15" s="245"/>
    </row>
    <row r="16" spans="1:31" ht="3.6" customHeight="1" x14ac:dyDescent="0.2">
      <c r="A16" s="11"/>
      <c r="B16" s="10"/>
      <c r="C16" s="13"/>
      <c r="D16" s="13"/>
      <c r="E16" s="2"/>
      <c r="F16" s="2"/>
      <c r="G16" s="2"/>
      <c r="H16" s="10"/>
      <c r="I16" s="69"/>
      <c r="J16" s="40"/>
      <c r="K16" s="40"/>
    </row>
    <row r="17" spans="1:11" ht="13.5" customHeight="1" x14ac:dyDescent="0.2">
      <c r="A17" s="70" t="s">
        <v>30</v>
      </c>
      <c r="B17" s="71"/>
      <c r="C17" s="71"/>
      <c r="D17" s="72" t="s">
        <v>31</v>
      </c>
      <c r="E17" s="71"/>
      <c r="F17" s="71"/>
      <c r="G17" s="71"/>
      <c r="H17" s="73"/>
      <c r="I17" s="71"/>
      <c r="J17" s="71"/>
      <c r="K17" s="71"/>
    </row>
    <row r="18" spans="1:11" s="2" customFormat="1" ht="23.25" customHeight="1" x14ac:dyDescent="0.2">
      <c r="A18" s="74" t="s">
        <v>32</v>
      </c>
      <c r="B18" s="163" t="s">
        <v>33</v>
      </c>
      <c r="C18" s="163" t="s">
        <v>34</v>
      </c>
      <c r="D18" s="163" t="s">
        <v>35</v>
      </c>
      <c r="E18" s="247" t="s">
        <v>36</v>
      </c>
      <c r="F18" s="247"/>
      <c r="G18" s="248" t="s">
        <v>37</v>
      </c>
      <c r="H18" s="248"/>
      <c r="I18" s="248"/>
      <c r="J18" s="248"/>
      <c r="K18" s="75" t="s">
        <v>38</v>
      </c>
    </row>
    <row r="19" spans="1:11" s="2" customFormat="1" ht="21.6" customHeight="1" x14ac:dyDescent="0.2">
      <c r="A19" s="76">
        <v>1</v>
      </c>
      <c r="B19" s="158"/>
      <c r="C19" s="158"/>
      <c r="D19" s="158"/>
      <c r="E19" s="249"/>
      <c r="F19" s="250"/>
      <c r="G19" s="220"/>
      <c r="H19" s="221"/>
      <c r="I19" s="221"/>
      <c r="J19" s="222"/>
      <c r="K19" s="97"/>
    </row>
    <row r="20" spans="1:11" s="2" customFormat="1" ht="21.6" customHeight="1" x14ac:dyDescent="0.2">
      <c r="A20" s="77">
        <v>2</v>
      </c>
      <c r="B20" s="159"/>
      <c r="C20" s="159"/>
      <c r="D20" s="159"/>
      <c r="E20" s="218"/>
      <c r="F20" s="219"/>
      <c r="G20" s="220"/>
      <c r="H20" s="221"/>
      <c r="I20" s="221"/>
      <c r="J20" s="222"/>
      <c r="K20" s="100"/>
    </row>
    <row r="21" spans="1:11" s="2" customFormat="1" ht="21.6" customHeight="1" x14ac:dyDescent="0.2">
      <c r="A21" s="77">
        <v>3</v>
      </c>
      <c r="B21" s="159"/>
      <c r="C21" s="159"/>
      <c r="D21" s="159"/>
      <c r="E21" s="218"/>
      <c r="F21" s="219"/>
      <c r="G21" s="220"/>
      <c r="H21" s="221"/>
      <c r="I21" s="221"/>
      <c r="J21" s="222"/>
      <c r="K21" s="100"/>
    </row>
    <row r="22" spans="1:11" s="2" customFormat="1" ht="21.6" customHeight="1" x14ac:dyDescent="0.2">
      <c r="A22" s="77">
        <v>4</v>
      </c>
      <c r="B22" s="159"/>
      <c r="C22" s="159"/>
      <c r="D22" s="159"/>
      <c r="E22" s="218"/>
      <c r="F22" s="219"/>
      <c r="G22" s="220"/>
      <c r="H22" s="221"/>
      <c r="I22" s="221"/>
      <c r="J22" s="222"/>
      <c r="K22" s="100"/>
    </row>
    <row r="23" spans="1:11" s="2" customFormat="1" ht="21.6" customHeight="1" x14ac:dyDescent="0.2">
      <c r="A23" s="77">
        <v>5</v>
      </c>
      <c r="B23" s="119"/>
      <c r="C23" s="98"/>
      <c r="D23" s="99"/>
      <c r="E23" s="226"/>
      <c r="F23" s="227"/>
      <c r="G23" s="220"/>
      <c r="H23" s="221"/>
      <c r="I23" s="221"/>
      <c r="J23" s="222"/>
      <c r="K23" s="100"/>
    </row>
    <row r="24" spans="1:11" ht="3.6" customHeight="1" x14ac:dyDescent="0.2">
      <c r="A24" s="11"/>
      <c r="B24" s="2"/>
      <c r="C24" s="2"/>
      <c r="D24" s="2"/>
      <c r="E24" s="2"/>
      <c r="F24" s="2"/>
      <c r="G24" s="2"/>
      <c r="H24" s="2"/>
      <c r="I24" s="2"/>
      <c r="J24" s="2"/>
      <c r="K24" s="2"/>
    </row>
    <row r="25" spans="1:11" x14ac:dyDescent="0.2">
      <c r="A25" s="11"/>
      <c r="B25" s="2"/>
      <c r="C25" s="2"/>
      <c r="D25" s="11" t="s">
        <v>43</v>
      </c>
      <c r="E25" s="2"/>
      <c r="F25" s="13">
        <v>1</v>
      </c>
      <c r="G25" s="13">
        <v>2</v>
      </c>
      <c r="H25" s="13">
        <v>3</v>
      </c>
      <c r="I25" s="13">
        <v>4</v>
      </c>
      <c r="J25" s="13">
        <v>5</v>
      </c>
      <c r="K25" s="2"/>
    </row>
    <row r="26" spans="1:11" x14ac:dyDescent="0.2">
      <c r="A26" s="11"/>
      <c r="B26" s="67" t="s">
        <v>44</v>
      </c>
      <c r="C26" s="67"/>
      <c r="D26" s="78" t="s">
        <v>45</v>
      </c>
      <c r="E26" s="67"/>
      <c r="F26" s="167" t="str">
        <f>IF(ISBLANK(B19),"",B19)</f>
        <v/>
      </c>
      <c r="G26" s="167" t="str">
        <f>IF(ISBLANK(B20),"",B20)</f>
        <v/>
      </c>
      <c r="H26" s="167" t="str">
        <f>IF(ISBLANK(B21),"",B21)</f>
        <v/>
      </c>
      <c r="I26" s="167" t="str">
        <f>IF(ISBLANK(B22),"",B22)</f>
        <v/>
      </c>
      <c r="J26" s="167" t="str">
        <f>IF(ISBLANK(B23),"",B23)</f>
        <v/>
      </c>
      <c r="K26" s="79" t="s">
        <v>46</v>
      </c>
    </row>
    <row r="27" spans="1:11" x14ac:dyDescent="0.2">
      <c r="A27" s="49" t="s">
        <v>47</v>
      </c>
      <c r="B27" s="131" t="s">
        <v>48</v>
      </c>
      <c r="C27" s="2"/>
      <c r="D27" s="2"/>
      <c r="E27" s="11"/>
      <c r="F27" s="132">
        <f t="shared" ref="F27:J27" si="0">ROUND(SUM(F28:F29),2)</f>
        <v>0</v>
      </c>
      <c r="G27" s="132">
        <f t="shared" si="0"/>
        <v>0</v>
      </c>
      <c r="H27" s="132">
        <f t="shared" si="0"/>
        <v>0</v>
      </c>
      <c r="I27" s="132">
        <f t="shared" si="0"/>
        <v>0</v>
      </c>
      <c r="J27" s="132">
        <f t="shared" si="0"/>
        <v>0</v>
      </c>
      <c r="K27" s="156">
        <f>ROUND(SUM(F27:J27),2)</f>
        <v>0</v>
      </c>
    </row>
    <row r="28" spans="1:11" x14ac:dyDescent="0.2">
      <c r="A28" s="11" t="s">
        <v>49</v>
      </c>
      <c r="B28" s="133" t="s">
        <v>50</v>
      </c>
      <c r="D28" s="11" t="s">
        <v>51</v>
      </c>
      <c r="E28" s="161" t="s">
        <v>52</v>
      </c>
      <c r="F28" s="106">
        <f>SUMIF('DL Log (Home)'!$B$12:$B$999,1,'DL Log (Home)'!$G$12:$G$999)</f>
        <v>0</v>
      </c>
      <c r="G28" s="101">
        <f>SUMIF('DL Log (Home)'!$B$12:$B$999,2,'DL Log (Home)'!$G$12:$G$999)</f>
        <v>0</v>
      </c>
      <c r="H28" s="101">
        <f>SUMIF('DL Log (Home)'!$B$12:$B$999,3,'DL Log (Home)'!$G$12:$G$999)</f>
        <v>0</v>
      </c>
      <c r="I28" s="101">
        <f>SUMIF('DL Log (Home)'!$B$12:$B$999,4,'DL Log (Home)'!$G$12:$G$999)</f>
        <v>0</v>
      </c>
      <c r="J28" s="101">
        <f>SUMIF('DL Log (Home)'!$B$12:$B$999,5,'DL Log (Home)'!$G$12:$G$999)</f>
        <v>0</v>
      </c>
      <c r="K28" s="134">
        <f>ROUND(SUM(F28:J28),2)</f>
        <v>0</v>
      </c>
    </row>
    <row r="29" spans="1:11" x14ac:dyDescent="0.2">
      <c r="A29" s="11" t="s">
        <v>53</v>
      </c>
      <c r="B29" s="135" t="s">
        <v>54</v>
      </c>
      <c r="C29" s="136"/>
      <c r="D29" s="137" t="s">
        <v>51</v>
      </c>
      <c r="E29" s="102" t="s">
        <v>55</v>
      </c>
      <c r="F29" s="106">
        <f>SUMIF('DL Log (Field)'!$B$12:$B$999,1,'DL Log (Field)'!$G$12:$G$999)</f>
        <v>0</v>
      </c>
      <c r="G29" s="101">
        <f>SUMIF('DL Log (Field)'!$B$12:$B$999,2,'DL Log (Field)'!$G$12:$G$999)</f>
        <v>0</v>
      </c>
      <c r="H29" s="101">
        <f>SUMIF('DL Log (Field)'!$B$12:$B$999,3,'DL Log (Field)'!$G$12:$G$999)</f>
        <v>0</v>
      </c>
      <c r="I29" s="101">
        <f>SUMIF('DL Log (Field)'!$B$12:$B$999,4,'DL Log (Field)'!$G$12:$G$999)</f>
        <v>0</v>
      </c>
      <c r="J29" s="101">
        <f>SUMIF('DL Log (Field)'!$B$12:$B$999,5,'DL Log (Field)'!$G$12:$G$999)</f>
        <v>0</v>
      </c>
      <c r="K29" s="138">
        <f t="shared" ref="K29:K32" si="1">ROUND(SUM(F29:J29),2)</f>
        <v>0</v>
      </c>
    </row>
    <row r="30" spans="1:11" x14ac:dyDescent="0.2">
      <c r="A30" s="49" t="s">
        <v>56</v>
      </c>
      <c r="B30" s="139" t="s">
        <v>57</v>
      </c>
      <c r="C30" s="13" t="s">
        <v>58</v>
      </c>
      <c r="D30" s="13" t="s">
        <v>59</v>
      </c>
      <c r="E30" s="13"/>
      <c r="F30" s="140">
        <f>ROUND(SUM(F31:F32),2)</f>
        <v>0</v>
      </c>
      <c r="G30" s="140">
        <f>ROUND(SUM(G31:G32),2)</f>
        <v>0</v>
      </c>
      <c r="H30" s="140">
        <f>ROUND(SUM(H31:H32),2)</f>
        <v>0</v>
      </c>
      <c r="I30" s="140">
        <f>ROUND(SUM(I31:I32),2)</f>
        <v>0</v>
      </c>
      <c r="J30" s="140">
        <f>ROUND(SUM(J31:J32),2)</f>
        <v>0</v>
      </c>
      <c r="K30" s="157">
        <f t="shared" si="1"/>
        <v>0</v>
      </c>
    </row>
    <row r="31" spans="1:11" x14ac:dyDescent="0.2">
      <c r="A31" s="11" t="s">
        <v>49</v>
      </c>
      <c r="B31" s="133" t="s">
        <v>60</v>
      </c>
      <c r="C31" s="141">
        <v>0</v>
      </c>
      <c r="D31" s="141">
        <v>1.45</v>
      </c>
      <c r="E31" s="142"/>
      <c r="F31" s="143">
        <f>ROUND(IF($D$19="Federal",F28*$C$31,F28*$D$31),2)</f>
        <v>0</v>
      </c>
      <c r="G31" s="143">
        <f>ROUND(IF($D$20="Federal",G28*$C$31,G28*$D$31),2)</f>
        <v>0</v>
      </c>
      <c r="H31" s="143">
        <f>ROUND(IF($D$21="Federal",H28*$C$31,H28*$D$31),2)</f>
        <v>0</v>
      </c>
      <c r="I31" s="143">
        <f>ROUND(IF($D$22="Federal",I28*$C$31,I28*$D$31),2)</f>
        <v>0</v>
      </c>
      <c r="J31" s="143">
        <f>ROUND(IF($D$23="Federal",J28*$C$31,J28*$D$31),2)</f>
        <v>0</v>
      </c>
      <c r="K31" s="134">
        <f t="shared" si="1"/>
        <v>0</v>
      </c>
    </row>
    <row r="32" spans="1:11" x14ac:dyDescent="0.2">
      <c r="A32" s="11" t="s">
        <v>53</v>
      </c>
      <c r="B32" s="135" t="s">
        <v>61</v>
      </c>
      <c r="C32" s="103">
        <v>0</v>
      </c>
      <c r="D32" s="103">
        <v>1.45</v>
      </c>
      <c r="E32" s="144"/>
      <c r="F32" s="143">
        <f>ROUND(IF($D$19="Federal",F29*$C$32,F29*$D$32),2)</f>
        <v>0</v>
      </c>
      <c r="G32" s="143">
        <f>ROUND(IF($D$20="Federal",G29*$C$32,G29*$D$32),2)</f>
        <v>0</v>
      </c>
      <c r="H32" s="143">
        <f>ROUND(IF($D$21="Federal",H29*$C$32,H29*$D$32),2)</f>
        <v>0</v>
      </c>
      <c r="I32" s="143">
        <f>ROUND(IF($D$22="Federal",I29*$C$32,I29*$D$32),2)</f>
        <v>0</v>
      </c>
      <c r="J32" s="143">
        <f>ROUND(IF($D$23="Federal",J29*$C$32,J29*$D$32),2)</f>
        <v>0</v>
      </c>
      <c r="K32" s="138">
        <f t="shared" si="1"/>
        <v>0</v>
      </c>
    </row>
    <row r="33" spans="1:12" x14ac:dyDescent="0.2">
      <c r="A33" s="49" t="s">
        <v>62</v>
      </c>
      <c r="B33" s="145" t="s">
        <v>63</v>
      </c>
      <c r="C33" s="146">
        <v>0.1</v>
      </c>
      <c r="D33" s="2" t="s">
        <v>64</v>
      </c>
      <c r="E33" s="13"/>
      <c r="F33" s="143">
        <f>MIN(ROUND((F27+F30)*$C$33,2),F34-F35)</f>
        <v>0</v>
      </c>
      <c r="G33" s="143">
        <f t="shared" ref="G33:J33" si="2">MIN(ROUND((G27+G30)*$C$33,2),G34-G35)</f>
        <v>0</v>
      </c>
      <c r="H33" s="143">
        <f t="shared" si="2"/>
        <v>0</v>
      </c>
      <c r="I33" s="143">
        <f t="shared" si="2"/>
        <v>0</v>
      </c>
      <c r="J33" s="143">
        <f t="shared" si="2"/>
        <v>0</v>
      </c>
      <c r="K33" s="134">
        <f>ROUND(SUM(F33:J33),2)</f>
        <v>0</v>
      </c>
    </row>
    <row r="34" spans="1:12" ht="12" customHeight="1" x14ac:dyDescent="0.2">
      <c r="A34" s="49"/>
      <c r="B34" s="224" t="s">
        <v>65</v>
      </c>
      <c r="D34" s="147" t="s">
        <v>66</v>
      </c>
      <c r="E34" s="13"/>
      <c r="F34" s="104"/>
      <c r="G34" s="104"/>
      <c r="H34" s="104"/>
      <c r="I34" s="104"/>
      <c r="J34" s="104"/>
      <c r="K34" s="134"/>
    </row>
    <row r="35" spans="1:12" x14ac:dyDescent="0.2">
      <c r="A35" s="49"/>
      <c r="B35" s="225"/>
      <c r="C35" s="136"/>
      <c r="D35" s="148" t="s">
        <v>67</v>
      </c>
      <c r="E35" s="149"/>
      <c r="F35" s="105"/>
      <c r="G35" s="105"/>
      <c r="H35" s="105"/>
      <c r="I35" s="105"/>
      <c r="J35" s="105"/>
      <c r="K35" s="138"/>
    </row>
    <row r="36" spans="1:12" x14ac:dyDescent="0.2">
      <c r="A36" s="49" t="s">
        <v>68</v>
      </c>
      <c r="B36" s="145" t="s">
        <v>69</v>
      </c>
      <c r="D36" s="11" t="s">
        <v>51</v>
      </c>
      <c r="E36" s="161"/>
      <c r="F36" s="188">
        <f>'Schedule II - Direct Costs'!G48</f>
        <v>0</v>
      </c>
      <c r="G36" s="106"/>
      <c r="H36" s="106"/>
      <c r="I36" s="106"/>
      <c r="J36" s="106"/>
      <c r="K36" s="134">
        <f>ROUND(SUM(F36:J36),2)</f>
        <v>0</v>
      </c>
    </row>
    <row r="37" spans="1:12" x14ac:dyDescent="0.2">
      <c r="A37" s="49" t="s">
        <v>70</v>
      </c>
      <c r="B37" s="139" t="s">
        <v>71</v>
      </c>
      <c r="D37" s="11" t="s">
        <v>72</v>
      </c>
      <c r="E37" s="161"/>
      <c r="F37" s="106">
        <f>'DL Summary (Home)'!I2</f>
        <v>0</v>
      </c>
      <c r="G37" s="106"/>
      <c r="H37" s="106"/>
      <c r="I37" s="106"/>
      <c r="J37" s="106"/>
      <c r="K37" s="134">
        <f t="shared" ref="K37:K39" si="3">ROUND(SUM(F37:J37),2)</f>
        <v>0</v>
      </c>
    </row>
    <row r="38" spans="1:12" x14ac:dyDescent="0.2">
      <c r="A38" s="49" t="s">
        <v>73</v>
      </c>
      <c r="B38" s="139" t="s">
        <v>74</v>
      </c>
      <c r="D38" s="11" t="s">
        <v>51</v>
      </c>
      <c r="E38" s="161"/>
      <c r="F38" s="106">
        <f>'Other Costs'!G2</f>
        <v>0</v>
      </c>
      <c r="G38" s="106"/>
      <c r="H38" s="106"/>
      <c r="I38" s="106"/>
      <c r="J38" s="106"/>
      <c r="K38" s="134">
        <f t="shared" si="3"/>
        <v>0</v>
      </c>
    </row>
    <row r="39" spans="1:12" x14ac:dyDescent="0.2">
      <c r="A39" s="49" t="s">
        <v>75</v>
      </c>
      <c r="B39" s="108" t="s">
        <v>76</v>
      </c>
      <c r="C39" s="128"/>
      <c r="D39" s="78" t="s">
        <v>51</v>
      </c>
      <c r="E39" s="161"/>
      <c r="F39" s="107"/>
      <c r="G39" s="107"/>
      <c r="H39" s="107"/>
      <c r="I39" s="107"/>
      <c r="J39" s="107"/>
      <c r="K39" s="134">
        <f t="shared" si="3"/>
        <v>0</v>
      </c>
    </row>
    <row r="40" spans="1:12" ht="15.75" customHeight="1" thickBot="1" x14ac:dyDescent="0.25">
      <c r="A40" s="11"/>
      <c r="C40" s="2"/>
      <c r="D40" s="2"/>
      <c r="E40" s="10" t="s">
        <v>77</v>
      </c>
      <c r="F40" s="150">
        <f>SUM(ROUND(F27,2),ROUND(F30,2),ROUND(F33,2),ROUND(F36,2),ROUND(F37,2),ROUND(F38,2),ROUND(F39,2))</f>
        <v>0</v>
      </c>
      <c r="G40" s="150">
        <f t="shared" ref="G40:J40" si="4">SUM(ROUND(G27,2),ROUND(G30,2),ROUND(G33,2),ROUND(G36,2),ROUND(G37,2),ROUND(G38,2),ROUND(G39,2))</f>
        <v>0</v>
      </c>
      <c r="H40" s="150">
        <f t="shared" si="4"/>
        <v>0</v>
      </c>
      <c r="I40" s="150">
        <f t="shared" si="4"/>
        <v>0</v>
      </c>
      <c r="J40" s="150">
        <f t="shared" si="4"/>
        <v>0</v>
      </c>
      <c r="K40" s="151">
        <f>ROUND(SUM(F40:J40),2)</f>
        <v>0</v>
      </c>
    </row>
    <row r="41" spans="1:12" ht="7.35" customHeight="1" x14ac:dyDescent="0.2"/>
    <row r="42" spans="1:12" ht="15.75" customHeight="1" thickBot="1" x14ac:dyDescent="0.25">
      <c r="A42" s="80" t="s">
        <v>78</v>
      </c>
      <c r="D42" s="2"/>
      <c r="E42" s="2"/>
      <c r="F42" s="2"/>
      <c r="G42" s="2"/>
      <c r="H42" s="2"/>
      <c r="I42" s="2"/>
      <c r="J42" s="2"/>
      <c r="K42" s="81">
        <f>K40</f>
        <v>0</v>
      </c>
    </row>
    <row r="43" spans="1:12" ht="13.5" customHeight="1" thickTop="1" x14ac:dyDescent="0.2">
      <c r="B43" s="11" t="s">
        <v>79</v>
      </c>
      <c r="C43" s="223"/>
      <c r="D43" s="223"/>
      <c r="E43" s="13" t="s">
        <v>80</v>
      </c>
      <c r="F43" s="86" t="str">
        <f>IF(ISBLANK(F44),"",F45/F44)</f>
        <v/>
      </c>
      <c r="G43" s="86" t="str">
        <f t="shared" ref="G43:J43" si="5">IF(ISBLANK(G44),"",G45/G44)</f>
        <v/>
      </c>
      <c r="H43" s="86" t="str">
        <f t="shared" si="5"/>
        <v/>
      </c>
      <c r="I43" s="86" t="str">
        <f t="shared" si="5"/>
        <v/>
      </c>
      <c r="J43" s="86" t="str">
        <f t="shared" si="5"/>
        <v/>
      </c>
      <c r="K43" s="164" t="s">
        <v>46</v>
      </c>
      <c r="L43" s="164"/>
    </row>
    <row r="44" spans="1:12" ht="12.75" customHeight="1" x14ac:dyDescent="0.2">
      <c r="C44" s="8"/>
      <c r="D44" s="11" t="s">
        <v>81</v>
      </c>
      <c r="E44" s="12"/>
      <c r="F44" s="109"/>
      <c r="G44" s="109"/>
      <c r="H44" s="109"/>
      <c r="I44" s="109"/>
      <c r="J44" s="109"/>
      <c r="K44" s="82">
        <f>SUM(F44:J44)</f>
        <v>0</v>
      </c>
      <c r="L44" s="12"/>
    </row>
    <row r="45" spans="1:12" ht="12.75" customHeight="1" x14ac:dyDescent="0.2">
      <c r="B45" s="214">
        <f>K14</f>
        <v>0</v>
      </c>
      <c r="C45" s="214"/>
      <c r="D45" s="214"/>
      <c r="E45" s="2"/>
      <c r="F45" s="110"/>
      <c r="G45" s="110"/>
      <c r="H45" s="110"/>
      <c r="I45" s="110"/>
      <c r="J45" s="110"/>
      <c r="K45" s="82">
        <f>SUM(F45:J45)</f>
        <v>0</v>
      </c>
      <c r="L45" s="12"/>
    </row>
    <row r="46" spans="1:12" ht="12.75" customHeight="1" x14ac:dyDescent="0.2">
      <c r="C46" s="11"/>
      <c r="D46" s="11" t="s">
        <v>82</v>
      </c>
      <c r="E46" s="2"/>
      <c r="F46" s="83">
        <f>-(F45-F40)</f>
        <v>0</v>
      </c>
      <c r="G46" s="83">
        <f t="shared" ref="G46:J46" si="6">-(G45-G40)</f>
        <v>0</v>
      </c>
      <c r="H46" s="83">
        <f t="shared" si="6"/>
        <v>0</v>
      </c>
      <c r="I46" s="83">
        <f t="shared" si="6"/>
        <v>0</v>
      </c>
      <c r="J46" s="83">
        <f t="shared" si="6"/>
        <v>0</v>
      </c>
      <c r="K46" s="82">
        <f>SUM(F46:J46)</f>
        <v>0</v>
      </c>
      <c r="L46" s="12"/>
    </row>
    <row r="47" spans="1:12" ht="15.75" customHeight="1" thickBot="1" x14ac:dyDescent="0.25">
      <c r="A47" s="80" t="s">
        <v>78</v>
      </c>
      <c r="D47" s="2"/>
      <c r="E47" s="2"/>
      <c r="F47" s="2"/>
      <c r="G47" s="2"/>
      <c r="H47" s="2"/>
      <c r="I47" s="2"/>
      <c r="J47" s="2"/>
      <c r="K47" s="81">
        <f>ROUND(K45+K46,2)</f>
        <v>0</v>
      </c>
    </row>
    <row r="48" spans="1:12" ht="21.75" customHeight="1" thickTop="1" x14ac:dyDescent="0.2">
      <c r="B48" s="215" t="s">
        <v>83</v>
      </c>
      <c r="C48" s="215"/>
      <c r="D48" s="215"/>
      <c r="E48" s="215"/>
      <c r="F48" s="215"/>
      <c r="G48" s="215"/>
      <c r="H48" s="215"/>
      <c r="I48" s="215"/>
      <c r="J48" s="215"/>
      <c r="K48" s="215"/>
    </row>
    <row r="49" spans="1:11" ht="18" customHeight="1" x14ac:dyDescent="0.2">
      <c r="B49" s="2"/>
      <c r="C49" s="11" t="s">
        <v>84</v>
      </c>
      <c r="D49" s="216" t="s">
        <v>85</v>
      </c>
      <c r="E49" s="216"/>
      <c r="F49" s="216"/>
      <c r="G49" s="216"/>
      <c r="H49" s="216"/>
      <c r="I49" s="11" t="s">
        <v>86</v>
      </c>
      <c r="J49" s="125">
        <f ca="1">TODAY()</f>
        <v>45476</v>
      </c>
      <c r="K49" s="2"/>
    </row>
    <row r="50" spans="1:11" ht="18.600000000000001" customHeight="1" x14ac:dyDescent="0.2">
      <c r="A50" s="84"/>
      <c r="B50" s="85"/>
      <c r="C50" s="2"/>
      <c r="D50" s="217" t="s">
        <v>87</v>
      </c>
      <c r="E50" s="217"/>
      <c r="F50" s="217"/>
      <c r="G50" s="217"/>
      <c r="H50" s="217"/>
      <c r="I50" s="126"/>
      <c r="J50" s="126"/>
      <c r="K50" s="126"/>
    </row>
    <row r="53" spans="1:11" ht="12.75" hidden="1" x14ac:dyDescent="0.2">
      <c r="D53">
        <v>0</v>
      </c>
    </row>
    <row r="54" spans="1:11" ht="12.75" hidden="1" x14ac:dyDescent="0.2">
      <c r="D54">
        <v>30</v>
      </c>
    </row>
    <row r="55" spans="1:11" ht="12.75" hidden="1" x14ac:dyDescent="0.2">
      <c r="D55">
        <v>60</v>
      </c>
    </row>
    <row r="56" spans="1:11" ht="12.75" hidden="1" x14ac:dyDescent="0.2">
      <c r="D56">
        <v>90</v>
      </c>
    </row>
    <row r="57" spans="1:11" ht="12.75" hidden="1" x14ac:dyDescent="0.2">
      <c r="D57">
        <v>120</v>
      </c>
    </row>
  </sheetData>
  <sheetProtection formatCells="0" formatRows="0" insertColumns="0" insertRows="0" selectLockedCells="1"/>
  <mergeCells count="33">
    <mergeCell ref="A1:K1"/>
    <mergeCell ref="C10:E10"/>
    <mergeCell ref="H3:J3"/>
    <mergeCell ref="H4:J4"/>
    <mergeCell ref="H5:J5"/>
    <mergeCell ref="H6:J6"/>
    <mergeCell ref="H7:I7"/>
    <mergeCell ref="J8:K8"/>
    <mergeCell ref="K15:L15"/>
    <mergeCell ref="D15:E15"/>
    <mergeCell ref="E18:F18"/>
    <mergeCell ref="G18:J18"/>
    <mergeCell ref="E19:F19"/>
    <mergeCell ref="G19:J19"/>
    <mergeCell ref="O2:AC11"/>
    <mergeCell ref="F2:H2"/>
    <mergeCell ref="I2:K2"/>
    <mergeCell ref="A2:E2"/>
    <mergeCell ref="C11:E11"/>
    <mergeCell ref="B45:D45"/>
    <mergeCell ref="B48:K48"/>
    <mergeCell ref="D49:H49"/>
    <mergeCell ref="D50:H50"/>
    <mergeCell ref="E20:F20"/>
    <mergeCell ref="G20:J20"/>
    <mergeCell ref="C43:D43"/>
    <mergeCell ref="B34:B35"/>
    <mergeCell ref="E21:F21"/>
    <mergeCell ref="G21:J21"/>
    <mergeCell ref="E22:F22"/>
    <mergeCell ref="G22:J22"/>
    <mergeCell ref="E23:F23"/>
    <mergeCell ref="G23:J23"/>
  </mergeCells>
  <dataValidations count="12">
    <dataValidation type="list" allowBlank="1" showInputMessage="1" showErrorMessage="1" sqref="K10:K11" xr:uid="{3E64F921-9F2A-4880-A7FA-EBD93B40CF85}">
      <formula1>$D$53:$D$57</formula1>
    </dataValidation>
    <dataValidation type="decimal" errorStyle="warning" allowBlank="1" showInputMessage="1" showErrorMessage="1" errorTitle="Total Invoiced" error="Total Invoiced-to-date must be greater than or equal to Total for this invoice and less than or equal to Contract or Project Ceiling." sqref="F45:J45" xr:uid="{0815519F-28C8-44E8-87D4-FFFDF6190CEC}">
      <formula1>F40-0.01</formula1>
      <formula2>F44+0.01</formula2>
    </dataValidation>
    <dataValidation type="decimal" errorStyle="warning" operator="greaterThanOrEqual" allowBlank="1" showInputMessage="1" showErrorMessage="1" errorTitle="Contract or Project Ceiling" error="Contract or Project Ceiling must be greater than or equal to Total for this invoice plus the amount previously invoiced. " sqref="F44:J44" xr:uid="{4F5FE2D9-7EAB-45B1-8A69-9ED20E66F11C}">
      <formula1>F40</formula1>
    </dataValidation>
    <dataValidation allowBlank="1" showInputMessage="1" showErrorMessage="1" promptTitle="End Date" prompt="Last date of services included in this invoice." sqref="K14" xr:uid="{D94CB104-6C9C-4C37-9ECD-84A385FCA66A}"/>
    <dataValidation allowBlank="1" showInputMessage="1" showErrorMessage="1" promptTitle="Begin Date" prompt="First date of services included in this invoice." sqref="I14" xr:uid="{7C70C970-9783-4A36-A74A-D8C005642391}"/>
    <dataValidation allowBlank="1" showInputMessage="1" showErrorMessage="1" promptTitle="CONSULTANT PROJECT/JOB NO.:" prompt="For consultant purposes only." sqref="I10:I11" xr:uid="{B22D76BE-F66B-4EE7-8A3A-01588F5860A0}"/>
    <dataValidation allowBlank="1" showInputMessage="1" showErrorMessage="1" promptTitle="OH Rates" prompt="Please use the OH rates currently approved by TDOT.  The effective date for new OH rates is based on the invoice date. Lower rates may be volunteered, so long as a statement is attached with this invoice. Questions, please call 615.253.4273." sqref="C31:D32" xr:uid="{7EDE8C52-1B6B-4B0C-8C9E-F67572E4D98A}"/>
    <dataValidation type="list" allowBlank="1" showInputMessage="1" showErrorMessage="1" promptTitle="Funding Source" prompt="Please pick from drop down." sqref="D19:D23" xr:uid="{6267EE0B-B015-4E9D-AC47-50ADCC3FA0AA}">
      <formula1>$C$30:$D$30</formula1>
    </dataValidation>
    <dataValidation type="list" allowBlank="1" showInputMessage="1" showErrorMessage="1" sqref="K15:L15" xr:uid="{1DD659F6-E024-4AC3-8D9E-FF5B8EDA9DAB}">
      <formula1>$AE$2:$AE$3</formula1>
    </dataValidation>
    <dataValidation allowBlank="1" showErrorMessage="1" sqref="M2" xr:uid="{CCB898D8-7045-4EEA-A319-AE756D2EC1EE}"/>
    <dataValidation allowBlank="1" showInputMessage="1" showErrorMessage="1" promptTitle="TDOT Division" prompt="Please enter  Division the contract is with (i.e. Environmental, Construction)" sqref="C11:E11" xr:uid="{5ED6BEFE-5139-4B97-8A47-22A502EFC1F5}"/>
    <dataValidation allowBlank="1" showErrorMessage="1" promptTitle="TDOT Supervisor" prompt="Please enter District Supervisor or Regional Contact." sqref="C10:E10" xr:uid="{FCA44279-3370-4B1D-B75D-31A11BBDFFD7}"/>
  </dataValidations>
  <hyperlinks>
    <hyperlink ref="B8" r:id="rId1" xr:uid="{DBAC7ECE-C718-44E6-9321-B35FC6470031}"/>
  </hyperlinks>
  <pageMargins left="0.25" right="0.25" top="0.75" bottom="0.75" header="0.3" footer="0.3"/>
  <pageSetup scale="94" fitToWidth="0" fitToHeight="0" orientation="portrait" r:id="rId2"/>
  <headerFooter>
    <oddHeader>&amp;L&amp;G&amp;C&amp;"Arial,Bold"&amp;12INVOICE SUMMARY&amp;RPROFESSIONAL SERVICES DIVISION</oddHeader>
    <oddFooter xml:space="preserve">&amp;C&amp;A&amp;R&amp;8Version Revised 05/16//2024  </oddFooter>
  </headerFooter>
  <rowBreaks count="1" manualBreakCount="1">
    <brk id="50" max="16383" man="1"/>
  </rowBreaks>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2"/>
  <sheetViews>
    <sheetView view="pageBreakPreview" zoomScaleNormal="100" zoomScaleSheetLayoutView="100" zoomScalePageLayoutView="120" workbookViewId="0">
      <selection activeCell="C19" sqref="C19"/>
    </sheetView>
  </sheetViews>
  <sheetFormatPr defaultColWidth="8.140625" defaultRowHeight="12" x14ac:dyDescent="0.2"/>
  <cols>
    <col min="1" max="1" width="5.5703125" style="19" customWidth="1"/>
    <col min="2" max="2" width="20.140625" style="9" customWidth="1"/>
    <col min="3" max="3" width="23.28515625" style="9" bestFit="1" customWidth="1"/>
    <col min="4" max="4" width="6.28515625" style="19" customWidth="1"/>
    <col min="5" max="5" width="7.7109375" style="9" bestFit="1" customWidth="1"/>
    <col min="6" max="6" width="11.28515625" style="9" customWidth="1"/>
    <col min="7" max="7" width="8.5703125" style="9" customWidth="1"/>
    <col min="8" max="8" width="9.140625" style="9" customWidth="1"/>
    <col min="9" max="9" width="10.42578125" style="9" customWidth="1"/>
    <col min="10" max="16384" width="8.140625" style="9"/>
  </cols>
  <sheetData>
    <row r="1" spans="1:10" ht="24" x14ac:dyDescent="0.2">
      <c r="C1" s="17"/>
      <c r="E1" s="17" t="s">
        <v>88</v>
      </c>
      <c r="F1" s="22" t="s">
        <v>89</v>
      </c>
      <c r="G1" s="17"/>
      <c r="H1" s="17" t="s">
        <v>90</v>
      </c>
      <c r="I1" s="17" t="s">
        <v>91</v>
      </c>
    </row>
    <row r="2" spans="1:10" ht="17.25" customHeight="1" thickBot="1" x14ac:dyDescent="0.25">
      <c r="A2" s="13"/>
      <c r="C2" s="120"/>
      <c r="D2" s="44" t="s">
        <v>92</v>
      </c>
      <c r="E2" s="45">
        <f>'DL Log (Home)'!F2</f>
        <v>0</v>
      </c>
      <c r="F2" s="42">
        <f>'DL Log (Home)'!G2</f>
        <v>0</v>
      </c>
      <c r="G2" s="3"/>
      <c r="H2" s="45">
        <f>'DL Log (Home)'!I2</f>
        <v>0</v>
      </c>
      <c r="I2" s="42">
        <f>'DL Log (Home)'!J2</f>
        <v>0</v>
      </c>
    </row>
    <row r="3" spans="1:10" x14ac:dyDescent="0.2">
      <c r="A3" s="13"/>
      <c r="B3" s="10"/>
      <c r="C3" s="13"/>
      <c r="D3" s="13"/>
      <c r="E3" s="25"/>
      <c r="F3" s="12"/>
      <c r="G3" s="2"/>
      <c r="H3" s="25"/>
      <c r="I3" s="12"/>
    </row>
    <row r="4" spans="1:10" ht="12.75" x14ac:dyDescent="0.2">
      <c r="A4" s="13"/>
      <c r="B4" s="10" t="s">
        <v>21</v>
      </c>
      <c r="C4" s="122">
        <f>'PS Invoice Summary'!C12</f>
        <v>0</v>
      </c>
      <c r="D4" s="9"/>
      <c r="F4" s="10" t="s">
        <v>93</v>
      </c>
      <c r="G4" s="79">
        <f>'PS Invoice Summary'!I10</f>
        <v>0</v>
      </c>
      <c r="H4" s="37"/>
      <c r="I4" s="31"/>
      <c r="J4"/>
    </row>
    <row r="5" spans="1:10" ht="12.75" x14ac:dyDescent="0.2">
      <c r="A5" s="13"/>
      <c r="B5" s="10" t="s">
        <v>23</v>
      </c>
      <c r="C5" s="152">
        <f>'PS Invoice Summary'!C13</f>
        <v>0</v>
      </c>
      <c r="D5" s="9"/>
      <c r="F5" s="10" t="s">
        <v>24</v>
      </c>
      <c r="G5" s="87">
        <f>'PS Invoice Summary'!I13</f>
        <v>0</v>
      </c>
      <c r="H5" s="15"/>
      <c r="I5" s="15"/>
      <c r="J5"/>
    </row>
    <row r="6" spans="1:10" x14ac:dyDescent="0.2">
      <c r="A6" s="13"/>
      <c r="B6" s="10" t="s">
        <v>28</v>
      </c>
      <c r="C6" s="127">
        <f>'PS Invoice Summary'!I15</f>
        <v>0</v>
      </c>
      <c r="D6" s="9"/>
      <c r="F6" s="10" t="s">
        <v>25</v>
      </c>
      <c r="G6" s="88">
        <f>'PS Invoice Summary'!I14</f>
        <v>0</v>
      </c>
      <c r="H6" s="38" t="s">
        <v>26</v>
      </c>
      <c r="I6" s="39">
        <f>'PS Invoice Summary'!K14</f>
        <v>0</v>
      </c>
    </row>
    <row r="7" spans="1:10" ht="12.75" x14ac:dyDescent="0.2">
      <c r="A7" s="13"/>
      <c r="B7" s="13"/>
      <c r="C7" s="2"/>
      <c r="D7" s="13"/>
      <c r="F7" s="10"/>
      <c r="G7" s="89"/>
      <c r="H7" s="40"/>
      <c r="I7" s="40"/>
      <c r="J7" s="5"/>
    </row>
    <row r="8" spans="1:10" ht="6" customHeight="1" thickBot="1" x14ac:dyDescent="0.25">
      <c r="A8" s="29"/>
      <c r="B8" s="30"/>
      <c r="C8" s="29"/>
      <c r="D8" s="32"/>
      <c r="E8" s="32"/>
      <c r="F8" s="28"/>
      <c r="G8" s="34"/>
      <c r="H8" s="33"/>
      <c r="I8" s="33"/>
      <c r="J8" s="5"/>
    </row>
    <row r="9" spans="1:10" ht="8.25" customHeight="1" thickTop="1" x14ac:dyDescent="0.2">
      <c r="A9" s="13"/>
      <c r="B9" s="10"/>
      <c r="C9" s="13"/>
      <c r="D9" s="13"/>
      <c r="E9" s="2"/>
      <c r="F9" s="2"/>
      <c r="G9" s="2"/>
      <c r="H9" s="10"/>
    </row>
    <row r="10" spans="1:10" x14ac:dyDescent="0.2">
      <c r="A10" s="13" t="s">
        <v>94</v>
      </c>
      <c r="B10" s="13" t="s">
        <v>95</v>
      </c>
      <c r="C10" s="13" t="s">
        <v>96</v>
      </c>
      <c r="D10" s="13" t="s">
        <v>97</v>
      </c>
      <c r="E10" s="13" t="s">
        <v>98</v>
      </c>
      <c r="F10" s="13" t="s">
        <v>99</v>
      </c>
      <c r="G10" s="13" t="s">
        <v>100</v>
      </c>
      <c r="H10" s="13" t="s">
        <v>101</v>
      </c>
      <c r="I10" s="13" t="s">
        <v>102</v>
      </c>
    </row>
    <row r="11" spans="1:10" ht="24" x14ac:dyDescent="0.2">
      <c r="A11" s="17" t="s">
        <v>103</v>
      </c>
      <c r="B11" s="16" t="s">
        <v>104</v>
      </c>
      <c r="C11" s="17" t="s">
        <v>105</v>
      </c>
      <c r="D11" s="22" t="s">
        <v>106</v>
      </c>
      <c r="E11" s="17" t="s">
        <v>88</v>
      </c>
      <c r="F11" s="22" t="s">
        <v>89</v>
      </c>
      <c r="G11" s="17" t="s">
        <v>107</v>
      </c>
      <c r="H11" s="17" t="s">
        <v>90</v>
      </c>
      <c r="I11" s="17" t="s">
        <v>91</v>
      </c>
    </row>
    <row r="12" spans="1:10" ht="14.25" customHeight="1" x14ac:dyDescent="0.2">
      <c r="A12" s="19" t="e" cm="1" vm="1">
        <f t="array" ref="A12">_xlfn._xlws.SORT(_xlfn.UNIQUE(_xlfn._xlws.FILTER('DL Log (Home)'!$B$12:$C$999,'DL Log (Home)'!$B$12:$B$999&lt;&gt;"")),{1,2})</f>
        <v>#VALUE!</v>
      </c>
      <c r="C12" s="9" t="str">
        <f>IF(ISBLANK(B12),"",VLOOKUP($B12,'DL Log (Home)'!$C$12:$H$999,2,FALSE))</f>
        <v/>
      </c>
      <c r="D12" s="23" t="e">
        <f>VLOOKUP($B12,'DL Log (Home)'!$C$12:$H$999,3,FALSE)</f>
        <v>#N/A</v>
      </c>
      <c r="E12" s="21">
        <f>SUMIFS('DL Log (Home)'!$F$12:$F$999,'DL Log (Home)'!$B$12:$B$999,'DL Summary (Home)'!$A12,'DL Log (Home)'!$C$12:$C$999,'DL Summary (Home)'!$B12)</f>
        <v>0</v>
      </c>
      <c r="F12" s="154" t="e">
        <f>ROUND(E12*D12,2)</f>
        <v>#N/A</v>
      </c>
      <c r="G12" s="23" t="e">
        <f>VLOOKUP($B$12,'DL Log (Home)'!$C$12:$H$999,6)</f>
        <v>#N/A</v>
      </c>
      <c r="H12" s="21">
        <f>SUMIFS('DL Log (Home)'!$I$12:$I$999,'DL Log (Home)'!$B$12:$B$999,'DL Summary (Home)'!$A12,'DL Log (Home)'!$C$12:$C$999,'DL Summary (Home)'!$B12)</f>
        <v>0</v>
      </c>
      <c r="I12" s="154" t="e">
        <f>ROUND(G12*H12,2)</f>
        <v>#N/A</v>
      </c>
    </row>
    <row r="13" spans="1:10" ht="14.25" customHeight="1" x14ac:dyDescent="0.2">
      <c r="C13" s="9" t="str">
        <f>IF(ISBLANK(B13),"",VLOOKUP($B13,'DL Log (Home)'!$C$12:$H$999,2,FALSE))</f>
        <v/>
      </c>
      <c r="D13" s="23" t="e">
        <f>VLOOKUP($B13,'DL Log (Home)'!$C$12:$H$999,3,FALSE)</f>
        <v>#N/A</v>
      </c>
      <c r="E13" s="21">
        <f>SUMIFS('DL Log (Home)'!$F$12:$F$999,'DL Log (Home)'!$B$12:$B$999,'DL Summary (Home)'!$A13,'DL Log (Home)'!$C$12:$C$999,'DL Summary (Home)'!$B13)</f>
        <v>0</v>
      </c>
      <c r="F13" s="43" t="e">
        <f t="shared" ref="F13:F48" si="0">ROUND(E13*D13,2)</f>
        <v>#N/A</v>
      </c>
      <c r="G13" s="23" t="e">
        <f>VLOOKUP($B$12,'DL Log (Home)'!$C$12:$H$999,6)</f>
        <v>#N/A</v>
      </c>
      <c r="H13" s="21">
        <f>SUMIFS('DL Log (Home)'!$I$12:$I$999,'DL Log (Home)'!$B$12:$B$999,'DL Summary (Home)'!$A13,'DL Log (Home)'!$C$12:$C$999,'DL Summary (Home)'!$B13)</f>
        <v>0</v>
      </c>
      <c r="I13" s="43" t="e">
        <f t="shared" ref="I13:I48" si="1">ROUND(G13*H13,2)</f>
        <v>#N/A</v>
      </c>
    </row>
    <row r="14" spans="1:10" ht="14.25" customHeight="1" x14ac:dyDescent="0.2">
      <c r="C14" s="9" t="str">
        <f>IF(ISBLANK(B14),"",VLOOKUP($B14,'DL Log (Home)'!$C$12:$H$999,2,FALSE))</f>
        <v/>
      </c>
      <c r="D14" s="23" t="e">
        <f>VLOOKUP($B14,'DL Log (Home)'!$C$12:$H$999,3,FALSE)</f>
        <v>#N/A</v>
      </c>
      <c r="E14" s="21">
        <f>SUMIFS('DL Log (Home)'!$F$12:$F$999,'DL Log (Home)'!$B$12:$B$999,'DL Summary (Home)'!$A14,'DL Log (Home)'!$C$12:$C$999,'DL Summary (Home)'!$B14)</f>
        <v>0</v>
      </c>
      <c r="F14" s="43" t="e">
        <f t="shared" si="0"/>
        <v>#N/A</v>
      </c>
      <c r="G14" s="23" t="e">
        <f>VLOOKUP($B$12,'DL Log (Home)'!$C$12:$H$999,6)</f>
        <v>#N/A</v>
      </c>
      <c r="H14" s="21">
        <f>SUMIFS('DL Log (Home)'!$I$12:$I$999,'DL Log (Home)'!$B$12:$B$999,'DL Summary (Home)'!$A14,'DL Log (Home)'!$C$12:$C$999,'DL Summary (Home)'!$B14)</f>
        <v>0</v>
      </c>
      <c r="I14" s="43" t="e">
        <f t="shared" si="1"/>
        <v>#N/A</v>
      </c>
    </row>
    <row r="15" spans="1:10" ht="14.25" customHeight="1" x14ac:dyDescent="0.2">
      <c r="C15" s="9" t="str">
        <f>IF(ISBLANK(B15),"",VLOOKUP($B15,'DL Log (Home)'!$C$12:$H$999,2,FALSE))</f>
        <v/>
      </c>
      <c r="D15" s="23" t="e">
        <f>VLOOKUP($B15,'DL Log (Home)'!$C$12:$H$999,3,FALSE)</f>
        <v>#N/A</v>
      </c>
      <c r="E15" s="21">
        <f>SUMIFS('DL Log (Home)'!$F$12:$F$999,'DL Log (Home)'!$B$12:$B$999,'DL Summary (Home)'!$A15,'DL Log (Home)'!$C$12:$C$999,'DL Summary (Home)'!$B15)</f>
        <v>0</v>
      </c>
      <c r="F15" s="43" t="e">
        <f t="shared" si="0"/>
        <v>#N/A</v>
      </c>
      <c r="G15" s="23" t="e">
        <f>VLOOKUP($B$12,'DL Log (Home)'!$C$12:$H$999,6)</f>
        <v>#N/A</v>
      </c>
      <c r="H15" s="21">
        <f>SUMIFS('DL Log (Home)'!$I$12:$I$999,'DL Log (Home)'!$B$12:$B$999,'DL Summary (Home)'!$A15,'DL Log (Home)'!$C$12:$C$999,'DL Summary (Home)'!$B15)</f>
        <v>0</v>
      </c>
      <c r="I15" s="43" t="e">
        <f t="shared" si="1"/>
        <v>#N/A</v>
      </c>
    </row>
    <row r="16" spans="1:10" ht="14.25" customHeight="1" x14ac:dyDescent="0.2">
      <c r="C16" s="9" t="str">
        <f>IF(ISBLANK(B16),"",VLOOKUP($B16,'DL Log (Home)'!$C$12:$H$999,2,FALSE))</f>
        <v/>
      </c>
      <c r="D16" s="23" t="e">
        <f>VLOOKUP($B16,'DL Log (Home)'!$C$12:$H$999,3,FALSE)</f>
        <v>#N/A</v>
      </c>
      <c r="E16" s="21">
        <f>SUMIFS('DL Log (Home)'!$F$12:$F$999,'DL Log (Home)'!$B$12:$B$999,'DL Summary (Home)'!$A16,'DL Log (Home)'!$C$12:$C$999,'DL Summary (Home)'!$B16)</f>
        <v>0</v>
      </c>
      <c r="F16" s="43" t="e">
        <f t="shared" ref="F16" si="2">ROUND(E16*D16,2)</f>
        <v>#N/A</v>
      </c>
      <c r="G16" s="23" t="e">
        <f>VLOOKUP($B$12,'DL Log (Home)'!$C$12:$H$999,6)</f>
        <v>#N/A</v>
      </c>
      <c r="H16" s="21">
        <f>SUMIFS('DL Log (Home)'!$I$12:$I$999,'DL Log (Home)'!$B$12:$B$999,'DL Summary (Home)'!$A16,'DL Log (Home)'!$C$12:$C$999,'DL Summary (Home)'!$B16)</f>
        <v>0</v>
      </c>
      <c r="I16" s="43" t="e">
        <f t="shared" ref="I16" si="3">ROUND(G16*H16,2)</f>
        <v>#N/A</v>
      </c>
    </row>
    <row r="17" spans="3:9" ht="14.25" customHeight="1" x14ac:dyDescent="0.2">
      <c r="C17" s="9" t="str">
        <f>IF(ISBLANK(B17),"",VLOOKUP($B17,'DL Log (Home)'!$C$12:$H$999,2,FALSE))</f>
        <v/>
      </c>
      <c r="D17" s="23" t="e">
        <f>VLOOKUP($B17,'DL Log (Home)'!$C$12:$H$999,3,FALSE)</f>
        <v>#N/A</v>
      </c>
      <c r="E17" s="21">
        <f>SUMIFS('DL Log (Home)'!$F$12:$F$999,'DL Log (Home)'!$B$12:$B$999,'DL Summary (Home)'!$A17,'DL Log (Home)'!$C$12:$C$999,'DL Summary (Home)'!$B17)</f>
        <v>0</v>
      </c>
      <c r="F17" s="43" t="e">
        <f t="shared" ref="F17:F35" si="4">ROUND(E17*D17,2)</f>
        <v>#N/A</v>
      </c>
      <c r="G17" s="23"/>
      <c r="H17" s="21"/>
      <c r="I17" s="43">
        <f t="shared" si="1"/>
        <v>0</v>
      </c>
    </row>
    <row r="18" spans="3:9" ht="14.25" customHeight="1" x14ac:dyDescent="0.2">
      <c r="C18" s="9" t="str">
        <f>IF(ISBLANK(B18),"",VLOOKUP($B18,'DL Log (Home)'!$C$12:$H$999,2,FALSE))</f>
        <v/>
      </c>
      <c r="D18" s="23" t="e">
        <f>VLOOKUP($B18,'DL Log (Home)'!$C$12:$H$999,3,FALSE)</f>
        <v>#N/A</v>
      </c>
      <c r="E18" s="21">
        <f>SUMIFS('DL Log (Home)'!$F$12:$F$999,'DL Log (Home)'!$B$12:$B$999,'DL Summary (Home)'!$A18,'DL Log (Home)'!$C$12:$C$999,'DL Summary (Home)'!$B18)</f>
        <v>0</v>
      </c>
      <c r="F18" s="43" t="e">
        <f t="shared" si="4"/>
        <v>#N/A</v>
      </c>
      <c r="G18" s="26"/>
      <c r="H18" s="23"/>
      <c r="I18" s="43">
        <f t="shared" si="1"/>
        <v>0</v>
      </c>
    </row>
    <row r="19" spans="3:9" ht="14.25" customHeight="1" x14ac:dyDescent="0.2">
      <c r="C19" s="9" t="str">
        <f>IF(ISBLANK(B19),"",VLOOKUP($B19,'DL Log (Home)'!$C$12:$H$999,2,FALSE))</f>
        <v/>
      </c>
      <c r="D19" s="23" t="e">
        <f>VLOOKUP($B19,'DL Log (Home)'!$C$12:$H$999,3,FALSE)</f>
        <v>#N/A</v>
      </c>
      <c r="E19" s="21">
        <f>SUMIFS('DL Log (Home)'!$F$12:$F$999,'DL Log (Home)'!$B$12:$B$999,'DL Summary (Home)'!$A19,'DL Log (Home)'!$C$12:$C$999,'DL Summary (Home)'!$B19)</f>
        <v>0</v>
      </c>
      <c r="F19" s="43" t="e">
        <f t="shared" si="4"/>
        <v>#N/A</v>
      </c>
      <c r="G19" s="26"/>
      <c r="H19" s="23"/>
      <c r="I19" s="43">
        <f t="shared" si="1"/>
        <v>0</v>
      </c>
    </row>
    <row r="20" spans="3:9" ht="14.25" customHeight="1" x14ac:dyDescent="0.2">
      <c r="C20" s="9" t="str">
        <f>IF(ISBLANK(B20),"",VLOOKUP($B20,'DL Log (Home)'!$C$12:$H$999,2,FALSE))</f>
        <v/>
      </c>
      <c r="D20" s="23" t="e">
        <f>VLOOKUP($B20,'DL Log (Home)'!$C$12:$H$999,3,FALSE)</f>
        <v>#N/A</v>
      </c>
      <c r="E20" s="21">
        <f>SUMIFS('DL Log (Home)'!$F$12:$F$999,'DL Log (Home)'!$B$12:$B$999,'DL Summary (Home)'!$A20,'DL Log (Home)'!$C$12:$C$999,'DL Summary (Home)'!$B20)</f>
        <v>0</v>
      </c>
      <c r="F20" s="43" t="e">
        <f t="shared" si="4"/>
        <v>#N/A</v>
      </c>
      <c r="G20" s="26"/>
      <c r="H20" s="23"/>
      <c r="I20" s="43">
        <f t="shared" si="1"/>
        <v>0</v>
      </c>
    </row>
    <row r="21" spans="3:9" ht="14.25" customHeight="1" x14ac:dyDescent="0.2">
      <c r="C21" s="9" t="str">
        <f>IF(ISBLANK(B21),"",VLOOKUP($B21,'DL Log (Home)'!$C$12:$H$999,2,FALSE))</f>
        <v/>
      </c>
      <c r="D21" s="23" t="e">
        <f>VLOOKUP($B21,'DL Log (Home)'!$C$12:$H$999,3,FALSE)</f>
        <v>#N/A</v>
      </c>
      <c r="E21" s="21">
        <f>SUMIFS('DL Log (Home)'!$F$12:$F$999,'DL Log (Home)'!$B$12:$B$999,'DL Summary (Home)'!$A21,'DL Log (Home)'!$C$12:$C$999,'DL Summary (Home)'!$B21)</f>
        <v>0</v>
      </c>
      <c r="F21" s="43" t="e">
        <f t="shared" si="4"/>
        <v>#N/A</v>
      </c>
      <c r="G21" s="23"/>
      <c r="H21" s="21"/>
      <c r="I21" s="43">
        <f t="shared" si="1"/>
        <v>0</v>
      </c>
    </row>
    <row r="22" spans="3:9" ht="14.25" customHeight="1" x14ac:dyDescent="0.2">
      <c r="C22" s="9" t="str">
        <f>IF(ISBLANK(B22),"",VLOOKUP($B22,'DL Log (Home)'!$C$12:$H$999,2,FALSE))</f>
        <v/>
      </c>
      <c r="D22" s="23" t="e">
        <f>VLOOKUP($B22,'DL Log (Home)'!$C$12:$H$999,3,FALSE)</f>
        <v>#N/A</v>
      </c>
      <c r="E22" s="21">
        <f>SUMIFS('DL Log (Home)'!$F$12:$F$999,'DL Log (Home)'!$B$12:$B$999,'DL Summary (Home)'!$A22,'DL Log (Home)'!$C$12:$C$999,'DL Summary (Home)'!$B22)</f>
        <v>0</v>
      </c>
      <c r="F22" s="43" t="e">
        <f t="shared" si="4"/>
        <v>#N/A</v>
      </c>
      <c r="G22" s="26"/>
      <c r="H22" s="23"/>
      <c r="I22" s="43">
        <f t="shared" si="1"/>
        <v>0</v>
      </c>
    </row>
    <row r="23" spans="3:9" ht="14.25" customHeight="1" x14ac:dyDescent="0.2">
      <c r="C23" s="9" t="str">
        <f>IF(ISBLANK(B23),"",VLOOKUP($B23,'DL Log (Home)'!$C$12:$H$999,2,FALSE))</f>
        <v/>
      </c>
      <c r="D23" s="23" t="e">
        <f>VLOOKUP($B23,'DL Log (Home)'!$C$12:$H$999,3,FALSE)</f>
        <v>#N/A</v>
      </c>
      <c r="E23" s="21">
        <f>SUMIFS('DL Log (Home)'!$F$12:$F$999,'DL Log (Home)'!$B$12:$B$999,'DL Summary (Home)'!$A23,'DL Log (Home)'!$C$12:$C$999,'DL Summary (Home)'!$B23)</f>
        <v>0</v>
      </c>
      <c r="F23" s="43" t="e">
        <f t="shared" si="4"/>
        <v>#N/A</v>
      </c>
      <c r="G23" s="26"/>
      <c r="H23" s="23"/>
      <c r="I23" s="43">
        <f t="shared" si="1"/>
        <v>0</v>
      </c>
    </row>
    <row r="24" spans="3:9" ht="14.25" customHeight="1" x14ac:dyDescent="0.2">
      <c r="C24" s="9" t="str">
        <f>IF(ISBLANK(B24),"",VLOOKUP($B24,'DL Log (Home)'!$C$12:$H$999,2,FALSE))</f>
        <v/>
      </c>
      <c r="D24" s="23" t="e">
        <f>VLOOKUP($B24,'DL Log (Home)'!$C$12:$H$999,3,FALSE)</f>
        <v>#N/A</v>
      </c>
      <c r="E24" s="21">
        <f>SUMIFS('DL Log (Home)'!$F$12:$F$999,'DL Log (Home)'!$B$12:$B$999,'DL Summary (Home)'!$A24,'DL Log (Home)'!$C$12:$C$999,'DL Summary (Home)'!$B24)</f>
        <v>0</v>
      </c>
      <c r="F24" s="43" t="e">
        <f t="shared" si="4"/>
        <v>#N/A</v>
      </c>
      <c r="G24" s="26"/>
      <c r="H24" s="23"/>
      <c r="I24" s="43">
        <f t="shared" si="1"/>
        <v>0</v>
      </c>
    </row>
    <row r="25" spans="3:9" ht="14.25" customHeight="1" x14ac:dyDescent="0.2">
      <c r="C25" s="9" t="str">
        <f>IF(ISBLANK(B25),"",VLOOKUP($B25,'DL Log (Home)'!$C$12:$H$999,2,FALSE))</f>
        <v/>
      </c>
      <c r="D25" s="23" t="e">
        <f>VLOOKUP($B25,'DL Log (Home)'!$C$12:$H$999,3,FALSE)</f>
        <v>#N/A</v>
      </c>
      <c r="E25" s="21">
        <f>SUMIFS('DL Log (Home)'!$F$12:$F$999,'DL Log (Home)'!$B$12:$B$999,'DL Summary (Home)'!$A25,'DL Log (Home)'!$C$12:$C$999,'DL Summary (Home)'!$B25)</f>
        <v>0</v>
      </c>
      <c r="F25" s="43" t="e">
        <f t="shared" si="4"/>
        <v>#N/A</v>
      </c>
      <c r="G25" s="26"/>
      <c r="H25" s="23"/>
      <c r="I25" s="43">
        <f t="shared" si="1"/>
        <v>0</v>
      </c>
    </row>
    <row r="26" spans="3:9" ht="14.25" customHeight="1" x14ac:dyDescent="0.2">
      <c r="C26" s="9" t="str">
        <f>IF(ISBLANK(B26),"",VLOOKUP($B26,'DL Log (Home)'!$C$12:$H$999,2,FALSE))</f>
        <v/>
      </c>
      <c r="D26" s="23" t="e">
        <f>VLOOKUP($B26,'DL Log (Home)'!$C$12:$H$999,3,FALSE)</f>
        <v>#N/A</v>
      </c>
      <c r="E26" s="21">
        <f>SUMIFS('DL Log (Home)'!$F$12:$F$999,'DL Log (Home)'!$B$12:$B$999,'DL Summary (Home)'!$A26,'DL Log (Home)'!$C$12:$C$999,'DL Summary (Home)'!$B26)</f>
        <v>0</v>
      </c>
      <c r="F26" s="43" t="e">
        <f t="shared" si="4"/>
        <v>#N/A</v>
      </c>
      <c r="G26" s="26"/>
      <c r="H26" s="23"/>
      <c r="I26" s="43">
        <f t="shared" si="1"/>
        <v>0</v>
      </c>
    </row>
    <row r="27" spans="3:9" ht="14.25" customHeight="1" x14ac:dyDescent="0.2">
      <c r="C27" s="9" t="str">
        <f>IF(ISBLANK(B27),"",VLOOKUP($B27,'DL Log (Home)'!$C$12:$H$999,2,FALSE))</f>
        <v/>
      </c>
      <c r="D27" s="23" t="e">
        <f>VLOOKUP($B27,'DL Log (Home)'!$C$12:$H$999,3,FALSE)</f>
        <v>#N/A</v>
      </c>
      <c r="E27" s="21">
        <f>SUMIFS('DL Log (Home)'!$F$12:$F$999,'DL Log (Home)'!$B$12:$B$999,'DL Summary (Home)'!$A27,'DL Log (Home)'!$C$12:$C$999,'DL Summary (Home)'!$B27)</f>
        <v>0</v>
      </c>
      <c r="F27" s="43" t="e">
        <f t="shared" si="4"/>
        <v>#N/A</v>
      </c>
      <c r="G27" s="26"/>
      <c r="H27" s="23"/>
      <c r="I27" s="43">
        <f t="shared" si="1"/>
        <v>0</v>
      </c>
    </row>
    <row r="28" spans="3:9" ht="14.25" customHeight="1" x14ac:dyDescent="0.2">
      <c r="C28" s="9" t="str">
        <f>IF(ISBLANK(B28),"",VLOOKUP($B28,'DL Log (Home)'!$C$12:$H$999,2,FALSE))</f>
        <v/>
      </c>
      <c r="D28" s="23" t="e">
        <f>VLOOKUP($B28,'DL Log (Home)'!$C$12:$H$999,3,FALSE)</f>
        <v>#N/A</v>
      </c>
      <c r="E28" s="21">
        <f>SUMIFS('DL Log (Home)'!$F$12:$F$999,'DL Log (Home)'!$B$12:$B$999,'DL Summary (Home)'!$A28,'DL Log (Home)'!$C$12:$C$999,'DL Summary (Home)'!$B28)</f>
        <v>0</v>
      </c>
      <c r="F28" s="43" t="e">
        <f t="shared" si="4"/>
        <v>#N/A</v>
      </c>
      <c r="G28" s="26"/>
      <c r="H28" s="23"/>
      <c r="I28" s="43">
        <f t="shared" si="1"/>
        <v>0</v>
      </c>
    </row>
    <row r="29" spans="3:9" ht="14.25" customHeight="1" x14ac:dyDescent="0.2">
      <c r="C29" s="9" t="str">
        <f>IF(ISBLANK(B29),"",VLOOKUP($B29,'DL Log (Home)'!$C$12:$H$999,2,FALSE))</f>
        <v/>
      </c>
      <c r="D29" s="23" t="e">
        <f>VLOOKUP($B29,'DL Log (Home)'!$C$12:$H$999,3,FALSE)</f>
        <v>#N/A</v>
      </c>
      <c r="E29" s="21">
        <f>SUMIFS('DL Log (Home)'!$F$12:$F$999,'DL Log (Home)'!$B$12:$B$999,'DL Summary (Home)'!$A29,'DL Log (Home)'!$C$12:$C$999,'DL Summary (Home)'!$B29)</f>
        <v>0</v>
      </c>
      <c r="F29" s="43" t="e">
        <f t="shared" si="4"/>
        <v>#N/A</v>
      </c>
      <c r="G29" s="26"/>
      <c r="H29" s="23"/>
      <c r="I29" s="43">
        <f t="shared" si="1"/>
        <v>0</v>
      </c>
    </row>
    <row r="30" spans="3:9" ht="14.25" customHeight="1" x14ac:dyDescent="0.2">
      <c r="C30" s="9" t="str">
        <f>IF(ISBLANK(B30),"",VLOOKUP($B30,'DL Log (Home)'!$C$12:$H$999,2,FALSE))</f>
        <v/>
      </c>
      <c r="D30" s="23" t="e">
        <f>VLOOKUP($B30,'DL Log (Home)'!$C$12:$H$999,3,FALSE)</f>
        <v>#N/A</v>
      </c>
      <c r="E30" s="21">
        <f>SUMIFS('DL Log (Home)'!$F$12:$F$999,'DL Log (Home)'!$B$12:$B$999,'DL Summary (Home)'!$A30,'DL Log (Home)'!$C$12:$C$999,'DL Summary (Home)'!$B30)</f>
        <v>0</v>
      </c>
      <c r="F30" s="43" t="e">
        <f t="shared" si="4"/>
        <v>#N/A</v>
      </c>
      <c r="G30" s="26"/>
      <c r="H30" s="23"/>
      <c r="I30" s="43">
        <f t="shared" si="1"/>
        <v>0</v>
      </c>
    </row>
    <row r="31" spans="3:9" ht="14.25" customHeight="1" x14ac:dyDescent="0.2">
      <c r="C31" s="9" t="str">
        <f>IF(ISBLANK(B31),"",VLOOKUP($B31,'DL Log (Home)'!$C$12:$H$999,2,FALSE))</f>
        <v/>
      </c>
      <c r="D31" s="23" t="e">
        <f>VLOOKUP($B31,'DL Log (Home)'!$C$12:$H$999,3,FALSE)</f>
        <v>#N/A</v>
      </c>
      <c r="E31" s="21">
        <f>SUMIFS('DL Log (Home)'!$F$12:$F$999,'DL Log (Home)'!$B$12:$B$999,'DL Summary (Home)'!$A31,'DL Log (Home)'!$C$12:$C$999,'DL Summary (Home)'!$B31)</f>
        <v>0</v>
      </c>
      <c r="F31" s="43" t="e">
        <f t="shared" si="4"/>
        <v>#N/A</v>
      </c>
      <c r="G31" s="26"/>
      <c r="H31" s="23"/>
      <c r="I31" s="43">
        <f t="shared" si="1"/>
        <v>0</v>
      </c>
    </row>
    <row r="32" spans="3:9" ht="14.25" customHeight="1" x14ac:dyDescent="0.2">
      <c r="C32" s="9" t="str">
        <f>IF(ISBLANK(B32),"",VLOOKUP($B32,'DL Log (Home)'!$C$12:$H$999,2,FALSE))</f>
        <v/>
      </c>
      <c r="D32" s="23" t="e">
        <f>VLOOKUP($B32,'DL Log (Home)'!$C$12:$H$999,3,FALSE)</f>
        <v>#N/A</v>
      </c>
      <c r="E32" s="21">
        <f>SUMIFS('DL Log (Home)'!$F$12:$F$999,'DL Log (Home)'!$B$12:$B$999,'DL Summary (Home)'!$A32,'DL Log (Home)'!$C$12:$C$999,'DL Summary (Home)'!$B32)</f>
        <v>0</v>
      </c>
      <c r="F32" s="43" t="e">
        <f t="shared" si="4"/>
        <v>#N/A</v>
      </c>
      <c r="G32" s="26"/>
      <c r="H32" s="23"/>
      <c r="I32" s="43">
        <f t="shared" si="1"/>
        <v>0</v>
      </c>
    </row>
    <row r="33" spans="3:9" ht="14.25" customHeight="1" x14ac:dyDescent="0.2">
      <c r="C33" s="9" t="str">
        <f>IF(ISBLANK(B33),"",VLOOKUP($B33,'DL Log (Home)'!$C$12:$H$999,2,FALSE))</f>
        <v/>
      </c>
      <c r="D33" s="23" t="e">
        <f>VLOOKUP($B33,'DL Log (Home)'!$C$12:$H$999,3,FALSE)</f>
        <v>#N/A</v>
      </c>
      <c r="E33" s="21">
        <f>SUMIFS('DL Log (Home)'!$F$12:$F$999,'DL Log (Home)'!$B$12:$B$999,'DL Summary (Home)'!$A33,'DL Log (Home)'!$C$12:$C$999,'DL Summary (Home)'!$B33)</f>
        <v>0</v>
      </c>
      <c r="F33" s="43" t="e">
        <f t="shared" si="4"/>
        <v>#N/A</v>
      </c>
      <c r="G33" s="26"/>
      <c r="H33" s="23"/>
      <c r="I33" s="43">
        <f t="shared" si="1"/>
        <v>0</v>
      </c>
    </row>
    <row r="34" spans="3:9" ht="14.25" customHeight="1" x14ac:dyDescent="0.2">
      <c r="C34" s="9" t="str">
        <f>IF(ISBLANK(B34),"",VLOOKUP($B34,'DL Log (Home)'!$C$12:$H$999,2,FALSE))</f>
        <v/>
      </c>
      <c r="D34" s="23" t="e">
        <f>VLOOKUP($B34,'DL Log (Home)'!$C$12:$H$999,3,FALSE)</f>
        <v>#N/A</v>
      </c>
      <c r="E34" s="21">
        <f>SUMIFS('DL Log (Home)'!$F$12:$F$999,'DL Log (Home)'!$B$12:$B$999,'DL Summary (Home)'!$A34,'DL Log (Home)'!$C$12:$C$999,'DL Summary (Home)'!$B34)</f>
        <v>0</v>
      </c>
      <c r="F34" s="43" t="e">
        <f t="shared" si="4"/>
        <v>#N/A</v>
      </c>
      <c r="G34" s="26"/>
      <c r="H34" s="23"/>
      <c r="I34" s="43">
        <f t="shared" si="1"/>
        <v>0</v>
      </c>
    </row>
    <row r="35" spans="3:9" ht="14.25" customHeight="1" x14ac:dyDescent="0.2">
      <c r="C35" s="9" t="str">
        <f>IF(ISBLANK(B35),"",VLOOKUP($B35,'DL Log (Home)'!$C$12:$H$999,2,FALSE))</f>
        <v/>
      </c>
      <c r="D35" s="23" t="e">
        <f>VLOOKUP($B35,'DL Log (Home)'!$C$12:$H$999,3,FALSE)</f>
        <v>#N/A</v>
      </c>
      <c r="E35" s="21">
        <f>SUMIFS('DL Log (Home)'!$F$12:$F$999,'DL Log (Home)'!$B$12:$B$999,'DL Summary (Home)'!$A35,'DL Log (Home)'!$C$12:$C$999,'DL Summary (Home)'!$B35)</f>
        <v>0</v>
      </c>
      <c r="F35" s="43" t="e">
        <f t="shared" si="4"/>
        <v>#N/A</v>
      </c>
      <c r="G35" s="26"/>
      <c r="H35" s="23"/>
      <c r="I35" s="43">
        <f t="shared" si="1"/>
        <v>0</v>
      </c>
    </row>
    <row r="36" spans="3:9" ht="14.25" customHeight="1" x14ac:dyDescent="0.2">
      <c r="C36" s="9" t="str">
        <f>IF(ISBLANK(B36),"",VLOOKUP($B36,'DL Log (Home)'!$C$12:$H$999,2))</f>
        <v/>
      </c>
      <c r="D36" s="23" t="e">
        <f>VLOOKUP($B36,'DL Log (Home)'!$C$12:$H$999,3,FALSE)</f>
        <v>#N/A</v>
      </c>
      <c r="E36" s="21"/>
      <c r="F36" s="43" t="e">
        <f t="shared" si="0"/>
        <v>#N/A</v>
      </c>
      <c r="G36" s="26"/>
      <c r="H36" s="23"/>
      <c r="I36" s="43">
        <f t="shared" si="1"/>
        <v>0</v>
      </c>
    </row>
    <row r="37" spans="3:9" ht="14.25" customHeight="1" x14ac:dyDescent="0.2">
      <c r="C37" s="9" t="str">
        <f>IF(ISBLANK(B37),"",VLOOKUP($B37,'DL Log (Home)'!$C$12:$H$999,2))</f>
        <v/>
      </c>
      <c r="D37" s="23" t="e">
        <f>VLOOKUP($B37,'DL Log (Home)'!$C$12:$H$999,3,FALSE)</f>
        <v>#N/A</v>
      </c>
      <c r="E37" s="21"/>
      <c r="F37" s="43" t="e">
        <f t="shared" si="0"/>
        <v>#N/A</v>
      </c>
      <c r="G37" s="26"/>
      <c r="H37" s="23"/>
      <c r="I37" s="43">
        <f t="shared" si="1"/>
        <v>0</v>
      </c>
    </row>
    <row r="38" spans="3:9" ht="14.25" customHeight="1" x14ac:dyDescent="0.2">
      <c r="C38" s="9" t="str">
        <f>IF(ISBLANK(B38),"",VLOOKUP($B38,'DL Log (Home)'!$C$12:$H$999,2))</f>
        <v/>
      </c>
      <c r="D38" s="23" t="e">
        <f>VLOOKUP($B38,'DL Log (Home)'!$C$12:$H$999,3,FALSE)</f>
        <v>#N/A</v>
      </c>
      <c r="E38" s="21"/>
      <c r="F38" s="43" t="e">
        <f t="shared" si="0"/>
        <v>#N/A</v>
      </c>
      <c r="G38" s="26"/>
      <c r="H38" s="23"/>
      <c r="I38" s="43">
        <f t="shared" si="1"/>
        <v>0</v>
      </c>
    </row>
    <row r="39" spans="3:9" ht="14.25" customHeight="1" x14ac:dyDescent="0.2">
      <c r="C39" s="9" t="str">
        <f>IF(ISBLANK(B39),"",VLOOKUP($B39,'DL Log (Home)'!$C$12:$H$999,2))</f>
        <v/>
      </c>
      <c r="D39" s="23" t="e">
        <f>VLOOKUP($B39,'DL Log (Home)'!$C$12:$H$999,3,FALSE)</f>
        <v>#N/A</v>
      </c>
      <c r="E39" s="21"/>
      <c r="F39" s="43" t="e">
        <f t="shared" si="0"/>
        <v>#N/A</v>
      </c>
      <c r="G39" s="26"/>
      <c r="H39" s="23"/>
      <c r="I39" s="43">
        <f t="shared" si="1"/>
        <v>0</v>
      </c>
    </row>
    <row r="40" spans="3:9" ht="14.25" customHeight="1" x14ac:dyDescent="0.2">
      <c r="C40" s="9" t="str">
        <f>IF(ISBLANK(B40),"",VLOOKUP($B40,'DL Log (Home)'!$C$12:$H$999,2))</f>
        <v/>
      </c>
      <c r="D40" s="23" t="e">
        <f>VLOOKUP($B40,'DL Log (Home)'!$C$12:$H$999,3,FALSE)</f>
        <v>#N/A</v>
      </c>
      <c r="E40" s="21"/>
      <c r="F40" s="43" t="e">
        <f t="shared" si="0"/>
        <v>#N/A</v>
      </c>
      <c r="G40" s="26"/>
      <c r="H40" s="23"/>
      <c r="I40" s="43">
        <f t="shared" si="1"/>
        <v>0</v>
      </c>
    </row>
    <row r="41" spans="3:9" ht="14.25" customHeight="1" x14ac:dyDescent="0.2">
      <c r="C41" s="9" t="str">
        <f>IF(ISBLANK(B41),"",VLOOKUP($B41,'DL Log (Home)'!$C$12:$H$999,2))</f>
        <v/>
      </c>
      <c r="D41" s="23" t="e">
        <f>VLOOKUP($B41,'DL Log (Home)'!$C$12:$H$999,3,FALSE)</f>
        <v>#N/A</v>
      </c>
      <c r="E41" s="21"/>
      <c r="F41" s="43" t="e">
        <f t="shared" si="0"/>
        <v>#N/A</v>
      </c>
      <c r="G41" s="26"/>
      <c r="H41" s="23"/>
      <c r="I41" s="43">
        <f t="shared" si="1"/>
        <v>0</v>
      </c>
    </row>
    <row r="42" spans="3:9" ht="14.25" customHeight="1" x14ac:dyDescent="0.2">
      <c r="C42" s="9" t="str">
        <f>IF(ISBLANK(B42),"",VLOOKUP($B42,'DL Log (Home)'!$C$12:$H$999,2))</f>
        <v/>
      </c>
      <c r="D42" s="23" t="e">
        <f>VLOOKUP($B42,'DL Log (Home)'!$C$12:$H$999,3,FALSE)</f>
        <v>#N/A</v>
      </c>
      <c r="E42" s="21"/>
      <c r="F42" s="43" t="e">
        <f t="shared" si="0"/>
        <v>#N/A</v>
      </c>
      <c r="G42" s="26"/>
      <c r="H42" s="23"/>
      <c r="I42" s="43">
        <f t="shared" si="1"/>
        <v>0</v>
      </c>
    </row>
    <row r="43" spans="3:9" ht="14.25" customHeight="1" x14ac:dyDescent="0.2">
      <c r="C43" s="9" t="str">
        <f>IF(ISBLANK(B43),"",VLOOKUP($B43,'DL Log (Home)'!$C$12:$H$999,2))</f>
        <v/>
      </c>
      <c r="D43" s="23" t="e">
        <f>VLOOKUP($B43,'DL Log (Home)'!$C$12:$H$999,3,FALSE)</f>
        <v>#N/A</v>
      </c>
      <c r="E43" s="21"/>
      <c r="F43" s="43" t="e">
        <f t="shared" si="0"/>
        <v>#N/A</v>
      </c>
      <c r="G43" s="26"/>
      <c r="H43" s="23"/>
      <c r="I43" s="43">
        <f t="shared" si="1"/>
        <v>0</v>
      </c>
    </row>
    <row r="44" spans="3:9" ht="14.25" customHeight="1" x14ac:dyDescent="0.2">
      <c r="C44" s="9" t="str">
        <f>IF(ISBLANK(B44),"",VLOOKUP($B44,'DL Log (Home)'!$C$12:$H$999,2))</f>
        <v/>
      </c>
      <c r="D44" s="23" t="e">
        <f>VLOOKUP($B44,'DL Log (Home)'!$C$12:$H$999,3,FALSE)</f>
        <v>#N/A</v>
      </c>
      <c r="E44" s="21"/>
      <c r="F44" s="43" t="e">
        <f t="shared" si="0"/>
        <v>#N/A</v>
      </c>
      <c r="G44" s="26"/>
      <c r="H44" s="23"/>
      <c r="I44" s="43">
        <f t="shared" si="1"/>
        <v>0</v>
      </c>
    </row>
    <row r="45" spans="3:9" ht="14.25" customHeight="1" x14ac:dyDescent="0.2">
      <c r="C45" s="9" t="str">
        <f>IF(ISBLANK(B45),"",VLOOKUP($B45,'DL Log (Home)'!$C$12:$H$999,2))</f>
        <v/>
      </c>
      <c r="D45" s="23" t="e">
        <f>VLOOKUP($B45,'DL Log (Home)'!$C$12:$H$999,3,FALSE)</f>
        <v>#N/A</v>
      </c>
      <c r="E45" s="21"/>
      <c r="F45" s="43" t="e">
        <f t="shared" si="0"/>
        <v>#N/A</v>
      </c>
      <c r="G45" s="26"/>
      <c r="H45" s="23"/>
      <c r="I45" s="43">
        <f t="shared" si="1"/>
        <v>0</v>
      </c>
    </row>
    <row r="46" spans="3:9" ht="14.25" customHeight="1" x14ac:dyDescent="0.2">
      <c r="C46" s="9" t="str">
        <f>IF(ISBLANK(B46),"",VLOOKUP($B46,'DL Log (Home)'!$C$12:$H$999,2))</f>
        <v/>
      </c>
      <c r="D46" s="23" t="e">
        <f>VLOOKUP($B46,'DL Log (Home)'!$C$12:$H$999,3,FALSE)</f>
        <v>#N/A</v>
      </c>
      <c r="E46" s="21"/>
      <c r="F46" s="43" t="e">
        <f t="shared" si="0"/>
        <v>#N/A</v>
      </c>
      <c r="G46" s="26"/>
      <c r="H46" s="23"/>
      <c r="I46" s="43">
        <f t="shared" si="1"/>
        <v>0</v>
      </c>
    </row>
    <row r="47" spans="3:9" ht="14.25" customHeight="1" x14ac:dyDescent="0.2">
      <c r="C47" s="9" t="str">
        <f>IF(ISBLANK(B47),"",VLOOKUP($B47,'DL Log (Home)'!$C$12:$H$999,2))</f>
        <v/>
      </c>
      <c r="D47" s="23" t="e">
        <f>VLOOKUP($B47,'DL Log (Home)'!$C$12:$H$999,3,FALSE)</f>
        <v>#N/A</v>
      </c>
      <c r="E47" s="21"/>
      <c r="F47" s="43" t="e">
        <f t="shared" si="0"/>
        <v>#N/A</v>
      </c>
      <c r="G47" s="26"/>
      <c r="H47" s="23"/>
      <c r="I47" s="43">
        <f t="shared" si="1"/>
        <v>0</v>
      </c>
    </row>
    <row r="48" spans="3:9" ht="14.25" customHeight="1" x14ac:dyDescent="0.2">
      <c r="C48" s="9" t="str">
        <f>IF(ISBLANK(B48),"",VLOOKUP($B48,'DL Log (Home)'!$C$12:$H$999,2))</f>
        <v/>
      </c>
      <c r="D48" s="23" t="e">
        <f>VLOOKUP($B48,'DL Log (Home)'!$C$12:$H$999,3,FALSE)</f>
        <v>#N/A</v>
      </c>
      <c r="E48" s="21"/>
      <c r="F48" s="43" t="e">
        <f t="shared" si="0"/>
        <v>#N/A</v>
      </c>
      <c r="G48" s="26"/>
      <c r="H48" s="23"/>
      <c r="I48" s="43">
        <f t="shared" si="1"/>
        <v>0</v>
      </c>
    </row>
    <row r="49" spans="4:9" ht="14.25" customHeight="1" x14ac:dyDescent="0.2">
      <c r="D49" s="23"/>
      <c r="E49" s="21"/>
      <c r="F49" s="43"/>
      <c r="G49" s="26"/>
      <c r="H49" s="23"/>
      <c r="I49" s="43"/>
    </row>
    <row r="50" spans="4:9" ht="14.25" customHeight="1" x14ac:dyDescent="0.2">
      <c r="D50" s="23"/>
      <c r="E50" s="21"/>
      <c r="F50" s="43"/>
      <c r="G50" s="26"/>
      <c r="H50" s="23"/>
      <c r="I50" s="43"/>
    </row>
    <row r="51" spans="4:9" ht="14.25" customHeight="1" x14ac:dyDescent="0.2">
      <c r="D51" s="23"/>
      <c r="E51" s="21"/>
      <c r="F51" s="43"/>
      <c r="G51" s="26"/>
      <c r="H51" s="23"/>
      <c r="I51" s="43"/>
    </row>
    <row r="52" spans="4:9" ht="14.25" customHeight="1" x14ac:dyDescent="0.2">
      <c r="D52" s="23"/>
      <c r="E52" s="21"/>
      <c r="F52" s="43"/>
      <c r="G52" s="26"/>
      <c r="H52" s="23"/>
      <c r="I52" s="43"/>
    </row>
  </sheetData>
  <pageMargins left="0.2" right="0.2" top="0.75170454545454501" bottom="0.75" header="0.3" footer="0.3"/>
  <pageSetup orientation="portrait" r:id="rId1"/>
  <headerFooter>
    <oddHeader>&amp;C&amp;"Arial,Bold"&amp;12Direct Labor Summary (Home)
Schedule No. 1A</oddHeader>
    <oddFooter xml:space="preserve">&amp;C
&amp;A&amp;R&amp;8Version Revised 03/28/2024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18"/>
  <sheetViews>
    <sheetView view="pageBreakPreview" zoomScaleNormal="100" zoomScaleSheetLayoutView="100" zoomScalePageLayoutView="120" workbookViewId="0">
      <selection activeCell="C20" sqref="C20"/>
    </sheetView>
  </sheetViews>
  <sheetFormatPr defaultColWidth="8.140625" defaultRowHeight="12" x14ac:dyDescent="0.2"/>
  <cols>
    <col min="1" max="1" width="10.140625" style="190" customWidth="1"/>
    <col min="2" max="2" width="5.5703125" style="19" customWidth="1"/>
    <col min="3" max="3" width="19.140625" style="9" customWidth="1"/>
    <col min="4" max="4" width="23.28515625" style="9" bestFit="1" customWidth="1"/>
    <col min="5" max="5" width="6.28515625" style="21" customWidth="1"/>
    <col min="6" max="6" width="10.85546875" style="197" customWidth="1"/>
    <col min="7" max="7" width="10.7109375" style="197" bestFit="1" customWidth="1"/>
    <col min="8" max="8" width="8.5703125" style="9" customWidth="1"/>
    <col min="9" max="9" width="9.140625" style="19" customWidth="1"/>
    <col min="10" max="10" width="10.42578125" style="9" customWidth="1"/>
    <col min="11" max="11" width="8.140625" style="9"/>
    <col min="12" max="12" width="12.140625" style="9" bestFit="1" customWidth="1"/>
    <col min="13" max="13" width="9.28515625" style="9" bestFit="1" customWidth="1"/>
    <col min="14" max="16384" width="8.140625" style="9"/>
  </cols>
  <sheetData>
    <row r="1" spans="1:13" ht="24" x14ac:dyDescent="0.2">
      <c r="D1" s="17"/>
      <c r="F1" s="202" t="s">
        <v>88</v>
      </c>
      <c r="G1" s="204" t="s">
        <v>89</v>
      </c>
      <c r="H1" s="17"/>
      <c r="I1" s="17" t="s">
        <v>90</v>
      </c>
      <c r="J1" s="17" t="s">
        <v>91</v>
      </c>
    </row>
    <row r="2" spans="1:13" ht="17.25" customHeight="1" x14ac:dyDescent="0.2">
      <c r="A2" s="191"/>
      <c r="B2" s="13"/>
      <c r="D2" s="120"/>
      <c r="E2" s="198" t="s">
        <v>92</v>
      </c>
      <c r="F2" s="203">
        <f>SUMIF($A$12:$A$999,"&gt;0",$F$12:$F$999)</f>
        <v>0</v>
      </c>
      <c r="G2" s="203">
        <f>SUMIF($A$12:$A$999,"&gt;0",$G$12:$G$999)</f>
        <v>0</v>
      </c>
      <c r="H2" s="3"/>
      <c r="I2" s="45">
        <f>SUMIF($A$12:$A$999,"&gt;0",$I$12:$I$999)</f>
        <v>0</v>
      </c>
      <c r="J2" s="45">
        <f>SUMIF($A$12:$A$999,"&gt;0",$J$12:$J$999)</f>
        <v>0</v>
      </c>
    </row>
    <row r="3" spans="1:13" x14ac:dyDescent="0.2">
      <c r="A3" s="191"/>
      <c r="B3" s="13"/>
      <c r="C3" s="10"/>
      <c r="D3" s="13"/>
      <c r="E3" s="199"/>
      <c r="F3" s="204"/>
      <c r="H3" s="2"/>
      <c r="I3" s="22"/>
    </row>
    <row r="4" spans="1:13" ht="12.75" x14ac:dyDescent="0.2">
      <c r="A4" s="192"/>
      <c r="B4" s="10" t="s">
        <v>21</v>
      </c>
      <c r="C4" s="79">
        <f>'PS Invoice Summary'!C12</f>
        <v>0</v>
      </c>
      <c r="F4" s="205" t="s">
        <v>93</v>
      </c>
      <c r="G4" s="208">
        <f>'PS Invoice Summary'!I10</f>
        <v>0</v>
      </c>
      <c r="H4" s="37"/>
      <c r="I4" s="31"/>
      <c r="K4"/>
    </row>
    <row r="5" spans="1:13" ht="12.75" x14ac:dyDescent="0.2">
      <c r="A5" s="192"/>
      <c r="B5" s="10" t="s">
        <v>23</v>
      </c>
      <c r="C5" s="153">
        <f>'PS Invoice Summary'!C13</f>
        <v>0</v>
      </c>
      <c r="F5" s="205" t="s">
        <v>24</v>
      </c>
      <c r="G5" s="209">
        <f>'PS Invoice Summary'!I13</f>
        <v>0</v>
      </c>
      <c r="H5" s="15"/>
      <c r="I5" s="18"/>
      <c r="K5"/>
    </row>
    <row r="6" spans="1:13" x14ac:dyDescent="0.2">
      <c r="A6" s="193"/>
      <c r="B6" s="13"/>
      <c r="F6" s="205" t="s">
        <v>25</v>
      </c>
      <c r="G6" s="210">
        <f>'PS Invoice Summary'!I14</f>
        <v>0</v>
      </c>
      <c r="H6" s="38" t="s">
        <v>26</v>
      </c>
      <c r="I6" s="39">
        <f>'PS Invoice Summary'!K14</f>
        <v>0</v>
      </c>
    </row>
    <row r="7" spans="1:13" ht="12.75" x14ac:dyDescent="0.2">
      <c r="A7" s="191"/>
      <c r="B7" s="13"/>
      <c r="C7" s="2"/>
      <c r="D7" s="13"/>
      <c r="F7" s="205" t="s">
        <v>28</v>
      </c>
      <c r="G7" s="209">
        <f>'PS Invoice Summary'!I15</f>
        <v>0</v>
      </c>
      <c r="H7" s="40"/>
      <c r="I7" s="20"/>
      <c r="K7" s="5"/>
    </row>
    <row r="8" spans="1:13" ht="6" customHeight="1" thickBot="1" x14ac:dyDescent="0.25">
      <c r="A8" s="194"/>
      <c r="B8" s="29"/>
      <c r="C8" s="30"/>
      <c r="D8" s="29"/>
      <c r="E8" s="200"/>
      <c r="F8" s="206"/>
      <c r="G8" s="211"/>
      <c r="H8" s="34"/>
      <c r="I8" s="34"/>
      <c r="J8" s="33"/>
      <c r="K8" s="5"/>
    </row>
    <row r="9" spans="1:13" ht="8.25" customHeight="1" thickTop="1" x14ac:dyDescent="0.2">
      <c r="A9" s="191"/>
      <c r="B9" s="13"/>
      <c r="C9" s="10"/>
      <c r="D9" s="13"/>
      <c r="E9" s="199"/>
      <c r="F9" s="207"/>
      <c r="G9" s="207"/>
      <c r="H9" s="2"/>
      <c r="I9" s="20"/>
    </row>
    <row r="10" spans="1:13" x14ac:dyDescent="0.2">
      <c r="A10" s="195" t="s">
        <v>94</v>
      </c>
      <c r="B10" s="13" t="s">
        <v>95</v>
      </c>
      <c r="C10" s="13" t="s">
        <v>96</v>
      </c>
      <c r="D10" s="13" t="s">
        <v>97</v>
      </c>
      <c r="E10" s="199" t="s">
        <v>98</v>
      </c>
      <c r="F10" s="207" t="s">
        <v>108</v>
      </c>
      <c r="G10" s="207" t="s">
        <v>109</v>
      </c>
      <c r="H10" s="13" t="s">
        <v>101</v>
      </c>
      <c r="I10" s="13" t="s">
        <v>110</v>
      </c>
      <c r="J10" s="19" t="s">
        <v>111</v>
      </c>
    </row>
    <row r="11" spans="1:13" ht="24" x14ac:dyDescent="0.2">
      <c r="A11" s="196" t="s">
        <v>112</v>
      </c>
      <c r="B11" s="17" t="s">
        <v>103</v>
      </c>
      <c r="C11" s="16" t="s">
        <v>104</v>
      </c>
      <c r="D11" s="17" t="s">
        <v>105</v>
      </c>
      <c r="E11" s="201" t="s">
        <v>106</v>
      </c>
      <c r="F11" s="202" t="s">
        <v>88</v>
      </c>
      <c r="G11" s="204" t="s">
        <v>89</v>
      </c>
      <c r="H11" s="17" t="s">
        <v>107</v>
      </c>
      <c r="I11" s="17" t="s">
        <v>90</v>
      </c>
      <c r="J11" s="17" t="s">
        <v>91</v>
      </c>
    </row>
    <row r="12" spans="1:13" ht="14.25" customHeight="1" x14ac:dyDescent="0.2">
      <c r="G12" s="212">
        <f>ROUND(F12*E12,2)</f>
        <v>0</v>
      </c>
      <c r="H12" s="155"/>
      <c r="I12" s="21"/>
      <c r="J12" s="154">
        <f>ROUND(H12*I12,2)</f>
        <v>0</v>
      </c>
      <c r="K12" s="9">
        <v>1</v>
      </c>
      <c r="L12" s="9" t="s">
        <v>39</v>
      </c>
      <c r="M12" s="23">
        <v>117100</v>
      </c>
    </row>
    <row r="13" spans="1:13" ht="14.25" customHeight="1" x14ac:dyDescent="0.2">
      <c r="G13" s="212">
        <f>ROUND(F13*E13,2)</f>
        <v>0</v>
      </c>
      <c r="H13" s="26"/>
      <c r="I13" s="21"/>
      <c r="J13" s="154">
        <f>ROUND(H13*I13,2)</f>
        <v>0</v>
      </c>
      <c r="K13" s="9">
        <v>2</v>
      </c>
      <c r="L13" s="9" t="s">
        <v>40</v>
      </c>
      <c r="M13" s="9">
        <v>117100.01</v>
      </c>
    </row>
    <row r="14" spans="1:13" ht="14.25" customHeight="1" x14ac:dyDescent="0.2">
      <c r="G14" s="212">
        <f t="shared" ref="G14:G25" si="0">ROUND(F14*E14,2)</f>
        <v>0</v>
      </c>
      <c r="H14" s="26"/>
      <c r="I14" s="21"/>
      <c r="J14" s="154">
        <f t="shared" ref="J14:J49" si="1">ROUND(H14*I14,2)</f>
        <v>0</v>
      </c>
      <c r="K14" s="9">
        <v>3</v>
      </c>
      <c r="L14" s="9" t="s">
        <v>41</v>
      </c>
      <c r="M14" s="9">
        <v>117100.02</v>
      </c>
    </row>
    <row r="15" spans="1:13" ht="14.25" customHeight="1" x14ac:dyDescent="0.2">
      <c r="G15" s="212">
        <f t="shared" si="0"/>
        <v>0</v>
      </c>
      <c r="H15" s="26"/>
      <c r="I15" s="21"/>
      <c r="J15" s="154">
        <f t="shared" si="1"/>
        <v>0</v>
      </c>
      <c r="K15" s="9">
        <v>4</v>
      </c>
      <c r="L15" s="9" t="s">
        <v>42</v>
      </c>
      <c r="M15" s="9">
        <v>117100.03</v>
      </c>
    </row>
    <row r="16" spans="1:13" ht="14.25" customHeight="1" x14ac:dyDescent="0.2">
      <c r="G16" s="212">
        <f t="shared" si="0"/>
        <v>0</v>
      </c>
      <c r="H16" s="26"/>
      <c r="I16" s="21"/>
      <c r="J16" s="154">
        <f t="shared" si="1"/>
        <v>0</v>
      </c>
    </row>
    <row r="17" spans="7:10" ht="14.25" customHeight="1" x14ac:dyDescent="0.2">
      <c r="G17" s="212">
        <f t="shared" si="0"/>
        <v>0</v>
      </c>
      <c r="H17" s="26"/>
      <c r="I17" s="21"/>
      <c r="J17" s="154">
        <f t="shared" si="1"/>
        <v>0</v>
      </c>
    </row>
    <row r="18" spans="7:10" ht="14.25" customHeight="1" x14ac:dyDescent="0.2">
      <c r="G18" s="212">
        <f t="shared" si="0"/>
        <v>0</v>
      </c>
      <c r="H18" s="26"/>
      <c r="I18" s="21"/>
      <c r="J18" s="154">
        <f t="shared" si="1"/>
        <v>0</v>
      </c>
    </row>
    <row r="19" spans="7:10" ht="14.25" customHeight="1" x14ac:dyDescent="0.2">
      <c r="G19" s="212">
        <f t="shared" si="0"/>
        <v>0</v>
      </c>
      <c r="H19" s="26"/>
      <c r="I19" s="21"/>
      <c r="J19" s="154">
        <f t="shared" si="1"/>
        <v>0</v>
      </c>
    </row>
    <row r="20" spans="7:10" ht="14.25" customHeight="1" x14ac:dyDescent="0.2">
      <c r="G20" s="212">
        <f t="shared" si="0"/>
        <v>0</v>
      </c>
      <c r="H20" s="26"/>
      <c r="I20" s="21"/>
      <c r="J20" s="154">
        <f t="shared" si="1"/>
        <v>0</v>
      </c>
    </row>
    <row r="21" spans="7:10" ht="14.25" customHeight="1" x14ac:dyDescent="0.2">
      <c r="G21" s="212">
        <f t="shared" si="0"/>
        <v>0</v>
      </c>
      <c r="H21" s="26"/>
      <c r="I21" s="21"/>
      <c r="J21" s="154">
        <f t="shared" si="1"/>
        <v>0</v>
      </c>
    </row>
    <row r="22" spans="7:10" ht="14.25" customHeight="1" x14ac:dyDescent="0.2">
      <c r="G22" s="212">
        <f t="shared" si="0"/>
        <v>0</v>
      </c>
      <c r="H22" s="26"/>
      <c r="I22" s="21"/>
      <c r="J22" s="154">
        <f t="shared" si="1"/>
        <v>0</v>
      </c>
    </row>
    <row r="23" spans="7:10" ht="14.25" customHeight="1" x14ac:dyDescent="0.2">
      <c r="G23" s="212">
        <f t="shared" si="0"/>
        <v>0</v>
      </c>
      <c r="H23" s="26"/>
      <c r="I23" s="21"/>
      <c r="J23" s="154">
        <f t="shared" si="1"/>
        <v>0</v>
      </c>
    </row>
    <row r="24" spans="7:10" ht="14.25" customHeight="1" x14ac:dyDescent="0.2">
      <c r="G24" s="212">
        <f t="shared" si="0"/>
        <v>0</v>
      </c>
      <c r="H24" s="26"/>
      <c r="I24" s="21"/>
      <c r="J24" s="154">
        <f t="shared" si="1"/>
        <v>0</v>
      </c>
    </row>
    <row r="25" spans="7:10" ht="14.25" customHeight="1" x14ac:dyDescent="0.2">
      <c r="G25" s="212">
        <f t="shared" si="0"/>
        <v>0</v>
      </c>
      <c r="H25" s="26"/>
      <c r="I25" s="21"/>
      <c r="J25" s="154">
        <f t="shared" si="1"/>
        <v>0</v>
      </c>
    </row>
    <row r="26" spans="7:10" ht="14.25" customHeight="1" x14ac:dyDescent="0.2">
      <c r="G26" s="212"/>
      <c r="H26" s="26"/>
      <c r="I26" s="21"/>
      <c r="J26" s="154">
        <f t="shared" si="1"/>
        <v>0</v>
      </c>
    </row>
    <row r="27" spans="7:10" ht="14.25" customHeight="1" x14ac:dyDescent="0.2">
      <c r="G27" s="212"/>
      <c r="H27" s="26"/>
      <c r="I27" s="21"/>
      <c r="J27" s="154">
        <f t="shared" si="1"/>
        <v>0</v>
      </c>
    </row>
    <row r="28" spans="7:10" ht="14.25" customHeight="1" x14ac:dyDescent="0.2">
      <c r="G28" s="212"/>
      <c r="H28" s="26"/>
      <c r="I28" s="21"/>
      <c r="J28" s="154">
        <f t="shared" si="1"/>
        <v>0</v>
      </c>
    </row>
    <row r="29" spans="7:10" ht="14.25" customHeight="1" x14ac:dyDescent="0.2">
      <c r="G29" s="212"/>
      <c r="H29" s="26"/>
      <c r="I29" s="21"/>
      <c r="J29" s="154">
        <f t="shared" si="1"/>
        <v>0</v>
      </c>
    </row>
    <row r="30" spans="7:10" ht="14.25" customHeight="1" x14ac:dyDescent="0.2">
      <c r="G30" s="212"/>
      <c r="H30" s="26"/>
      <c r="I30" s="21"/>
      <c r="J30" s="154">
        <f t="shared" si="1"/>
        <v>0</v>
      </c>
    </row>
    <row r="31" spans="7:10" ht="14.25" customHeight="1" x14ac:dyDescent="0.2">
      <c r="G31" s="212"/>
      <c r="H31" s="26"/>
      <c r="I31" s="21"/>
      <c r="J31" s="154">
        <f t="shared" si="1"/>
        <v>0</v>
      </c>
    </row>
    <row r="32" spans="7:10" ht="14.25" customHeight="1" x14ac:dyDescent="0.2">
      <c r="G32" s="212"/>
      <c r="H32" s="26"/>
      <c r="I32" s="21"/>
      <c r="J32" s="154">
        <f t="shared" si="1"/>
        <v>0</v>
      </c>
    </row>
    <row r="33" spans="7:10" ht="14.25" customHeight="1" x14ac:dyDescent="0.2">
      <c r="G33" s="212"/>
      <c r="H33" s="26"/>
      <c r="I33" s="21"/>
      <c r="J33" s="154">
        <f t="shared" si="1"/>
        <v>0</v>
      </c>
    </row>
    <row r="34" spans="7:10" ht="14.25" customHeight="1" x14ac:dyDescent="0.2">
      <c r="G34" s="213"/>
      <c r="H34" s="26"/>
      <c r="I34" s="21"/>
      <c r="J34" s="154">
        <f t="shared" si="1"/>
        <v>0</v>
      </c>
    </row>
    <row r="35" spans="7:10" ht="14.25" customHeight="1" x14ac:dyDescent="0.2">
      <c r="G35" s="213"/>
      <c r="H35" s="26"/>
      <c r="I35" s="21"/>
      <c r="J35" s="154">
        <f t="shared" si="1"/>
        <v>0</v>
      </c>
    </row>
    <row r="36" spans="7:10" ht="14.25" customHeight="1" x14ac:dyDescent="0.2">
      <c r="G36" s="213"/>
      <c r="H36" s="26"/>
      <c r="I36" s="21"/>
      <c r="J36" s="154">
        <f t="shared" si="1"/>
        <v>0</v>
      </c>
    </row>
    <row r="37" spans="7:10" ht="14.25" customHeight="1" x14ac:dyDescent="0.2">
      <c r="G37" s="213"/>
      <c r="H37" s="26"/>
      <c r="I37" s="21"/>
      <c r="J37" s="154">
        <f t="shared" si="1"/>
        <v>0</v>
      </c>
    </row>
    <row r="38" spans="7:10" ht="14.25" customHeight="1" x14ac:dyDescent="0.2">
      <c r="G38" s="213"/>
      <c r="H38" s="26"/>
      <c r="I38" s="21"/>
      <c r="J38" s="154">
        <f t="shared" si="1"/>
        <v>0</v>
      </c>
    </row>
    <row r="39" spans="7:10" ht="14.25" customHeight="1" x14ac:dyDescent="0.2">
      <c r="G39" s="213"/>
      <c r="H39" s="26"/>
      <c r="I39" s="21"/>
      <c r="J39" s="154">
        <f t="shared" si="1"/>
        <v>0</v>
      </c>
    </row>
    <row r="40" spans="7:10" ht="14.25" customHeight="1" x14ac:dyDescent="0.2">
      <c r="G40" s="213"/>
      <c r="H40" s="26"/>
      <c r="I40" s="21"/>
      <c r="J40" s="154">
        <f t="shared" si="1"/>
        <v>0</v>
      </c>
    </row>
    <row r="41" spans="7:10" ht="14.25" customHeight="1" x14ac:dyDescent="0.2">
      <c r="G41" s="213"/>
      <c r="H41" s="26"/>
      <c r="I41" s="21"/>
      <c r="J41" s="154">
        <f t="shared" si="1"/>
        <v>0</v>
      </c>
    </row>
    <row r="42" spans="7:10" ht="14.25" customHeight="1" x14ac:dyDescent="0.2">
      <c r="G42" s="213"/>
      <c r="H42" s="26"/>
      <c r="I42" s="21"/>
      <c r="J42" s="154">
        <f t="shared" si="1"/>
        <v>0</v>
      </c>
    </row>
    <row r="43" spans="7:10" ht="14.25" customHeight="1" x14ac:dyDescent="0.2">
      <c r="G43" s="213"/>
      <c r="H43" s="26"/>
      <c r="I43" s="21"/>
      <c r="J43" s="154">
        <f t="shared" si="1"/>
        <v>0</v>
      </c>
    </row>
    <row r="44" spans="7:10" ht="14.25" customHeight="1" x14ac:dyDescent="0.2">
      <c r="G44" s="213"/>
      <c r="H44" s="26"/>
      <c r="I44" s="21"/>
      <c r="J44" s="154">
        <f t="shared" si="1"/>
        <v>0</v>
      </c>
    </row>
    <row r="45" spans="7:10" ht="14.25" customHeight="1" x14ac:dyDescent="0.2">
      <c r="G45" s="213"/>
      <c r="H45" s="26"/>
      <c r="I45" s="21"/>
      <c r="J45" s="154">
        <f t="shared" si="1"/>
        <v>0</v>
      </c>
    </row>
    <row r="46" spans="7:10" ht="14.25" customHeight="1" x14ac:dyDescent="0.2">
      <c r="G46" s="213"/>
      <c r="H46" s="26"/>
      <c r="I46" s="21"/>
      <c r="J46" s="154">
        <f t="shared" si="1"/>
        <v>0</v>
      </c>
    </row>
    <row r="47" spans="7:10" ht="14.25" customHeight="1" x14ac:dyDescent="0.2">
      <c r="G47" s="213"/>
      <c r="H47" s="26"/>
      <c r="I47" s="21"/>
      <c r="J47" s="154">
        <f t="shared" si="1"/>
        <v>0</v>
      </c>
    </row>
    <row r="48" spans="7:10" ht="14.25" customHeight="1" x14ac:dyDescent="0.2">
      <c r="G48" s="213"/>
      <c r="H48" s="26"/>
      <c r="I48" s="21"/>
      <c r="J48" s="154">
        <f t="shared" si="1"/>
        <v>0</v>
      </c>
    </row>
    <row r="49" spans="7:10" ht="14.25" customHeight="1" x14ac:dyDescent="0.2">
      <c r="G49" s="213"/>
      <c r="H49" s="26"/>
      <c r="I49" s="21"/>
      <c r="J49" s="154">
        <f t="shared" si="1"/>
        <v>0</v>
      </c>
    </row>
    <row r="50" spans="7:10" ht="14.25" customHeight="1" x14ac:dyDescent="0.2">
      <c r="G50" s="213"/>
      <c r="H50" s="26"/>
      <c r="I50" s="21"/>
      <c r="J50" s="43">
        <f t="shared" ref="J50:J53" si="2">ROUND(H50*I50,2)</f>
        <v>0</v>
      </c>
    </row>
    <row r="51" spans="7:10" ht="14.25" customHeight="1" x14ac:dyDescent="0.2">
      <c r="G51" s="213"/>
      <c r="H51" s="26"/>
      <c r="I51" s="21"/>
      <c r="J51" s="43">
        <f t="shared" si="2"/>
        <v>0</v>
      </c>
    </row>
    <row r="52" spans="7:10" ht="14.25" customHeight="1" x14ac:dyDescent="0.2">
      <c r="G52" s="213"/>
      <c r="H52" s="23"/>
      <c r="I52" s="90"/>
      <c r="J52" s="43">
        <f t="shared" si="2"/>
        <v>0</v>
      </c>
    </row>
    <row r="53" spans="7:10" ht="14.25" customHeight="1" x14ac:dyDescent="0.2">
      <c r="G53" s="213"/>
      <c r="H53" s="23"/>
      <c r="I53" s="90"/>
      <c r="J53" s="43">
        <f t="shared" si="2"/>
        <v>0</v>
      </c>
    </row>
    <row r="92" spans="7:7" hidden="1" x14ac:dyDescent="0.2">
      <c r="G92" s="197">
        <f t="shared" ref="G92:G118" si="3">ROUND(F92*E92,2)</f>
        <v>0</v>
      </c>
    </row>
    <row r="93" spans="7:7" hidden="1" x14ac:dyDescent="0.2">
      <c r="G93" s="197">
        <f t="shared" si="3"/>
        <v>0</v>
      </c>
    </row>
    <row r="94" spans="7:7" hidden="1" x14ac:dyDescent="0.2">
      <c r="G94" s="197">
        <f t="shared" si="3"/>
        <v>0</v>
      </c>
    </row>
    <row r="95" spans="7:7" hidden="1" x14ac:dyDescent="0.2">
      <c r="G95" s="197">
        <f t="shared" si="3"/>
        <v>0</v>
      </c>
    </row>
    <row r="96" spans="7:7" hidden="1" x14ac:dyDescent="0.2">
      <c r="G96" s="197">
        <f t="shared" si="3"/>
        <v>0</v>
      </c>
    </row>
    <row r="97" spans="7:7" hidden="1" x14ac:dyDescent="0.2">
      <c r="G97" s="197">
        <f t="shared" si="3"/>
        <v>0</v>
      </c>
    </row>
    <row r="98" spans="7:7" hidden="1" x14ac:dyDescent="0.2">
      <c r="G98" s="197">
        <f t="shared" si="3"/>
        <v>0</v>
      </c>
    </row>
    <row r="99" spans="7:7" hidden="1" x14ac:dyDescent="0.2">
      <c r="G99" s="197">
        <f t="shared" si="3"/>
        <v>0</v>
      </c>
    </row>
    <row r="100" spans="7:7" hidden="1" x14ac:dyDescent="0.2">
      <c r="G100" s="197">
        <f t="shared" si="3"/>
        <v>0</v>
      </c>
    </row>
    <row r="101" spans="7:7" hidden="1" x14ac:dyDescent="0.2">
      <c r="G101" s="197">
        <f t="shared" si="3"/>
        <v>0</v>
      </c>
    </row>
    <row r="102" spans="7:7" hidden="1" x14ac:dyDescent="0.2">
      <c r="G102" s="197">
        <f t="shared" si="3"/>
        <v>0</v>
      </c>
    </row>
    <row r="103" spans="7:7" hidden="1" x14ac:dyDescent="0.2">
      <c r="G103" s="197">
        <f t="shared" si="3"/>
        <v>0</v>
      </c>
    </row>
    <row r="104" spans="7:7" hidden="1" x14ac:dyDescent="0.2">
      <c r="G104" s="197">
        <f t="shared" si="3"/>
        <v>0</v>
      </c>
    </row>
    <row r="105" spans="7:7" hidden="1" x14ac:dyDescent="0.2">
      <c r="G105" s="197">
        <f t="shared" si="3"/>
        <v>0</v>
      </c>
    </row>
    <row r="106" spans="7:7" hidden="1" x14ac:dyDescent="0.2">
      <c r="G106" s="197">
        <f t="shared" si="3"/>
        <v>0</v>
      </c>
    </row>
    <row r="107" spans="7:7" hidden="1" x14ac:dyDescent="0.2">
      <c r="G107" s="197">
        <f t="shared" si="3"/>
        <v>0</v>
      </c>
    </row>
    <row r="108" spans="7:7" hidden="1" x14ac:dyDescent="0.2">
      <c r="G108" s="197">
        <f t="shared" si="3"/>
        <v>0</v>
      </c>
    </row>
    <row r="109" spans="7:7" hidden="1" x14ac:dyDescent="0.2">
      <c r="G109" s="197">
        <f t="shared" si="3"/>
        <v>0</v>
      </c>
    </row>
    <row r="110" spans="7:7" hidden="1" x14ac:dyDescent="0.2">
      <c r="G110" s="197">
        <f t="shared" si="3"/>
        <v>0</v>
      </c>
    </row>
    <row r="111" spans="7:7" hidden="1" x14ac:dyDescent="0.2">
      <c r="G111" s="197">
        <f t="shared" si="3"/>
        <v>0</v>
      </c>
    </row>
    <row r="112" spans="7:7" hidden="1" x14ac:dyDescent="0.2">
      <c r="G112" s="197">
        <f t="shared" si="3"/>
        <v>0</v>
      </c>
    </row>
    <row r="113" spans="7:7" hidden="1" x14ac:dyDescent="0.2">
      <c r="G113" s="197">
        <f t="shared" si="3"/>
        <v>0</v>
      </c>
    </row>
    <row r="114" spans="7:7" hidden="1" x14ac:dyDescent="0.2">
      <c r="G114" s="197">
        <f t="shared" si="3"/>
        <v>0</v>
      </c>
    </row>
    <row r="115" spans="7:7" hidden="1" x14ac:dyDescent="0.2">
      <c r="G115" s="197">
        <f t="shared" si="3"/>
        <v>0</v>
      </c>
    </row>
    <row r="116" spans="7:7" hidden="1" x14ac:dyDescent="0.2">
      <c r="G116" s="197">
        <f t="shared" si="3"/>
        <v>0</v>
      </c>
    </row>
    <row r="117" spans="7:7" hidden="1" x14ac:dyDescent="0.2">
      <c r="G117" s="197">
        <f t="shared" si="3"/>
        <v>0</v>
      </c>
    </row>
    <row r="118" spans="7:7" hidden="1" x14ac:dyDescent="0.2">
      <c r="G118" s="197">
        <f t="shared" si="3"/>
        <v>0</v>
      </c>
    </row>
  </sheetData>
  <pageMargins left="0.2" right="0.2" top="0.82386363636363635" bottom="0.75" header="0.3" footer="0.3"/>
  <pageSetup scale="91" orientation="portrait" r:id="rId1"/>
  <headerFooter>
    <oddHeader>&amp;C&amp;"Arial,Bold"&amp;12Direct Labor Log (Home)
&amp;"Arial,Regular"To support Schedule No. 1A</oddHeader>
    <oddFooter xml:space="preserve">&amp;C&amp;A&amp;R&amp;8Version Revised 03/28/2024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2"/>
  <sheetViews>
    <sheetView view="pageLayout" zoomScale="120" zoomScaleNormal="100" zoomScalePageLayoutView="120" workbookViewId="0">
      <selection activeCell="A12" sqref="A12"/>
    </sheetView>
  </sheetViews>
  <sheetFormatPr defaultColWidth="8.140625" defaultRowHeight="12" x14ac:dyDescent="0.2"/>
  <cols>
    <col min="1" max="1" width="5.5703125" style="19" customWidth="1"/>
    <col min="2" max="2" width="20.140625" style="9" customWidth="1"/>
    <col min="3" max="3" width="18" style="9" customWidth="1"/>
    <col min="4" max="4" width="6.28515625" style="19" customWidth="1"/>
    <col min="5" max="5" width="8" style="9" bestFit="1" customWidth="1"/>
    <col min="6" max="6" width="11.28515625" style="9" customWidth="1"/>
    <col min="7" max="7" width="8.5703125" style="9" customWidth="1"/>
    <col min="8" max="8" width="9.140625" style="9" customWidth="1"/>
    <col min="9" max="9" width="10.42578125" style="9" customWidth="1"/>
    <col min="10" max="16384" width="8.140625" style="9"/>
  </cols>
  <sheetData>
    <row r="1" spans="1:10" ht="24" x14ac:dyDescent="0.2">
      <c r="C1" s="17"/>
      <c r="E1" s="17" t="s">
        <v>88</v>
      </c>
      <c r="F1" s="22" t="s">
        <v>89</v>
      </c>
      <c r="G1" s="17"/>
      <c r="H1" s="17" t="s">
        <v>90</v>
      </c>
      <c r="I1" s="17" t="s">
        <v>91</v>
      </c>
    </row>
    <row r="2" spans="1:10" ht="17.25" customHeight="1" thickBot="1" x14ac:dyDescent="0.25">
      <c r="A2" s="13"/>
      <c r="C2" s="120"/>
      <c r="D2" s="44" t="s">
        <v>113</v>
      </c>
      <c r="E2" s="45">
        <f>'DL Log (Field)'!F2</f>
        <v>0</v>
      </c>
      <c r="F2" s="42">
        <f>'DL Log (Field)'!G2</f>
        <v>0</v>
      </c>
      <c r="G2" s="3"/>
      <c r="H2" s="45">
        <f>'DL Log (Field)'!I2</f>
        <v>0</v>
      </c>
      <c r="I2" s="42">
        <f>'DL Log (Field)'!J2</f>
        <v>0</v>
      </c>
    </row>
    <row r="3" spans="1:10" x14ac:dyDescent="0.2">
      <c r="A3" s="13"/>
      <c r="B3" s="10"/>
      <c r="C3" s="13"/>
      <c r="D3" s="13"/>
      <c r="E3" s="25"/>
      <c r="F3" s="12"/>
      <c r="G3" s="2"/>
      <c r="H3" s="25"/>
      <c r="I3" s="12"/>
    </row>
    <row r="4" spans="1:10" ht="12.75" x14ac:dyDescent="0.2">
      <c r="A4" s="13"/>
      <c r="B4" s="10" t="s">
        <v>21</v>
      </c>
      <c r="C4" s="79">
        <f>'PS Invoice Summary'!C12</f>
        <v>0</v>
      </c>
      <c r="D4" s="9"/>
      <c r="F4" s="10" t="s">
        <v>93</v>
      </c>
      <c r="G4" s="79">
        <f>'PS Invoice Summary'!I10</f>
        <v>0</v>
      </c>
      <c r="H4" s="37"/>
      <c r="I4" s="31"/>
      <c r="J4"/>
    </row>
    <row r="5" spans="1:10" ht="12.75" x14ac:dyDescent="0.2">
      <c r="A5" s="13"/>
      <c r="B5" s="10" t="s">
        <v>23</v>
      </c>
      <c r="C5" s="153">
        <f>'PS Invoice Summary'!C13</f>
        <v>0</v>
      </c>
      <c r="D5" s="9"/>
      <c r="F5" s="10" t="s">
        <v>24</v>
      </c>
      <c r="G5" s="87">
        <f>'PS Invoice Summary'!I13</f>
        <v>0</v>
      </c>
      <c r="H5" s="15"/>
      <c r="I5" s="15"/>
      <c r="J5"/>
    </row>
    <row r="6" spans="1:10" x14ac:dyDescent="0.2">
      <c r="A6" s="13"/>
      <c r="B6" s="10" t="s">
        <v>28</v>
      </c>
      <c r="C6" s="89">
        <f>'PS Invoice Summary'!I15</f>
        <v>0</v>
      </c>
      <c r="D6" s="9"/>
      <c r="F6" s="10" t="s">
        <v>25</v>
      </c>
      <c r="G6" s="88">
        <f>'PS Invoice Summary'!I14</f>
        <v>0</v>
      </c>
      <c r="H6" s="38" t="s">
        <v>26</v>
      </c>
      <c r="I6" s="39">
        <f>'PS Invoice Summary'!K14</f>
        <v>0</v>
      </c>
    </row>
    <row r="7" spans="1:10" ht="12.75" x14ac:dyDescent="0.2">
      <c r="A7" s="13"/>
      <c r="B7" s="13"/>
      <c r="C7" s="2"/>
      <c r="D7" s="13"/>
      <c r="H7" s="40"/>
      <c r="I7" s="40"/>
      <c r="J7" s="5"/>
    </row>
    <row r="8" spans="1:10" ht="6" customHeight="1" thickBot="1" x14ac:dyDescent="0.25">
      <c r="A8" s="29"/>
      <c r="B8" s="30"/>
      <c r="C8" s="29"/>
      <c r="D8" s="32"/>
      <c r="E8" s="32"/>
      <c r="F8" s="28"/>
      <c r="G8" s="34"/>
      <c r="H8" s="33"/>
      <c r="I8" s="33"/>
      <c r="J8" s="5"/>
    </row>
    <row r="9" spans="1:10" ht="8.25" customHeight="1" thickTop="1" x14ac:dyDescent="0.2">
      <c r="A9" s="13"/>
      <c r="B9" s="10"/>
      <c r="C9" s="13"/>
      <c r="D9" s="13"/>
      <c r="E9" s="2"/>
      <c r="F9" s="2"/>
      <c r="G9" s="2"/>
      <c r="H9" s="10"/>
    </row>
    <row r="10" spans="1:10" x14ac:dyDescent="0.2">
      <c r="A10" s="13" t="s">
        <v>94</v>
      </c>
      <c r="B10" s="13" t="s">
        <v>95</v>
      </c>
      <c r="C10" s="13" t="s">
        <v>96</v>
      </c>
      <c r="D10" s="13" t="s">
        <v>97</v>
      </c>
      <c r="E10" s="13" t="s">
        <v>98</v>
      </c>
      <c r="F10" s="13" t="s">
        <v>99</v>
      </c>
      <c r="G10" s="13" t="s">
        <v>100</v>
      </c>
      <c r="H10" s="13" t="s">
        <v>101</v>
      </c>
      <c r="I10" s="13" t="s">
        <v>102</v>
      </c>
    </row>
    <row r="11" spans="1:10" ht="24" x14ac:dyDescent="0.2">
      <c r="A11" s="17" t="s">
        <v>103</v>
      </c>
      <c r="B11" s="16" t="s">
        <v>104</v>
      </c>
      <c r="C11" s="17" t="s">
        <v>105</v>
      </c>
      <c r="D11" s="22" t="s">
        <v>106</v>
      </c>
      <c r="E11" s="17" t="s">
        <v>88</v>
      </c>
      <c r="F11" s="22" t="s">
        <v>89</v>
      </c>
      <c r="G11" s="17" t="s">
        <v>107</v>
      </c>
      <c r="H11" s="17" t="s">
        <v>90</v>
      </c>
      <c r="I11" s="17" t="s">
        <v>91</v>
      </c>
    </row>
    <row r="12" spans="1:10" ht="14.25" customHeight="1" x14ac:dyDescent="0.2">
      <c r="A12" s="19" t="e" cm="1" vm="1">
        <f t="array" ref="A12">_xlfn._xlws.SORT(_xlfn.UNIQUE(_xlfn._xlws.FILTER('DL Log (Field)'!$B$12:$C$999,'DL Log (Field)'!$B$12:$B$999&lt;&gt;"")),{1,2})</f>
        <v>#VALUE!</v>
      </c>
      <c r="C12" s="9" t="str">
        <f>IF(ISBLANK(B12),"",VLOOKUP($B12,'DL Log (Field)'!$C$12:$H$999,2,FALSE))</f>
        <v/>
      </c>
      <c r="D12" s="23" t="e">
        <f>VLOOKUP($B12,'DL Log (Field)'!$C$12:$H$999,3)</f>
        <v>#N/A</v>
      </c>
      <c r="E12" s="21">
        <f>SUMIFS('DL Log (Field)'!$F$12:$F$999,'DL Log (Field)'!$B$12:$B$999,'DL Summary (Field)'!$A12,'DL Log (Field)'!$C$12:$C$999,'DL Summary (Field)'!$B12)</f>
        <v>0</v>
      </c>
      <c r="F12" s="154" t="e">
        <f>ROUND(E12*D12,2)</f>
        <v>#N/A</v>
      </c>
      <c r="G12" s="23" t="e">
        <f>VLOOKUP($B$12,'DL Log (Field)'!$C$12:$H$999,6)</f>
        <v>#N/A</v>
      </c>
      <c r="H12" s="21">
        <f>SUMIFS('DL Log (Field)'!$I$12:$I$999,'DL Log (Field)'!$B$12:$B$999,'DL Summary (Field)'!$A12,'DL Log (Field)'!$C$12:$C$999,'DL Summary (Field)'!$B12)</f>
        <v>0</v>
      </c>
      <c r="I12" s="154" t="e">
        <f>ROUND(G12*H12,2)</f>
        <v>#N/A</v>
      </c>
    </row>
    <row r="13" spans="1:10" ht="14.25" customHeight="1" x14ac:dyDescent="0.2">
      <c r="C13" s="9" t="str">
        <f>IF(ISBLANK(B13),"",VLOOKUP($B13,'DL Log (Field)'!$C$12:$H$999,2))</f>
        <v/>
      </c>
      <c r="D13" s="23" t="e">
        <f>VLOOKUP($B13,'DL Log (Field)'!$C$12:$H$999,3)</f>
        <v>#N/A</v>
      </c>
      <c r="E13" s="21">
        <f>SUMIFS('DL Log (Field)'!$F$12:$F$999,'DL Log (Field)'!$B$12:$B$999,'DL Summary (Field)'!$A13,'DL Log (Field)'!$C$12:$C$999,'DL Summary (Field)'!$B13)</f>
        <v>0</v>
      </c>
      <c r="F13" s="43" t="e">
        <f t="shared" ref="F13" si="0">ROUND(E13*D13,2)</f>
        <v>#N/A</v>
      </c>
      <c r="G13" s="23" t="e">
        <f>VLOOKUP($B$12,'DL Log (Field)'!$C$12:$H$999,6)</f>
        <v>#N/A</v>
      </c>
      <c r="H13" s="21">
        <f>SUMIFS('DL Log (Field)'!$I$12:$I$999,'DL Log (Field)'!$B$12:$B$999,'DL Summary (Field)'!$A13,'DL Log (Field)'!$C$12:$C$999,'DL Summary (Field)'!$B13)</f>
        <v>0</v>
      </c>
      <c r="I13" s="43" t="e">
        <f t="shared" ref="I13" si="1">ROUND(G13*H13,2)</f>
        <v>#N/A</v>
      </c>
    </row>
    <row r="14" spans="1:10" ht="14.25" customHeight="1" x14ac:dyDescent="0.2">
      <c r="D14" s="23"/>
      <c r="E14" s="21"/>
      <c r="F14" s="43">
        <f t="shared" ref="F14:F50" si="2">ROUND(E14*D14,2)</f>
        <v>0</v>
      </c>
      <c r="G14" s="26"/>
      <c r="H14" s="23"/>
      <c r="I14" s="43">
        <f t="shared" ref="I14:I50" si="3">ROUND(G14*H14,2)</f>
        <v>0</v>
      </c>
    </row>
    <row r="15" spans="1:10" ht="14.25" customHeight="1" x14ac:dyDescent="0.2">
      <c r="D15" s="23"/>
      <c r="E15" s="21"/>
      <c r="F15" s="43">
        <f t="shared" si="2"/>
        <v>0</v>
      </c>
      <c r="G15" s="26"/>
      <c r="H15" s="23"/>
      <c r="I15" s="43">
        <f t="shared" si="3"/>
        <v>0</v>
      </c>
    </row>
    <row r="16" spans="1:10" ht="14.25" customHeight="1" x14ac:dyDescent="0.2">
      <c r="D16" s="23"/>
      <c r="E16" s="21"/>
      <c r="F16" s="43">
        <f t="shared" si="2"/>
        <v>0</v>
      </c>
      <c r="G16" s="26"/>
      <c r="H16" s="23"/>
      <c r="I16" s="43">
        <f t="shared" si="3"/>
        <v>0</v>
      </c>
    </row>
    <row r="17" spans="4:9" ht="14.25" customHeight="1" x14ac:dyDescent="0.2">
      <c r="D17" s="23"/>
      <c r="E17" s="21"/>
      <c r="F17" s="43">
        <f t="shared" si="2"/>
        <v>0</v>
      </c>
      <c r="G17" s="26"/>
      <c r="H17" s="23"/>
      <c r="I17" s="43">
        <f t="shared" si="3"/>
        <v>0</v>
      </c>
    </row>
    <row r="18" spans="4:9" ht="14.25" customHeight="1" x14ac:dyDescent="0.2">
      <c r="D18" s="23"/>
      <c r="E18" s="21"/>
      <c r="F18" s="43">
        <f t="shared" si="2"/>
        <v>0</v>
      </c>
      <c r="G18" s="26"/>
      <c r="H18" s="23"/>
      <c r="I18" s="43">
        <f t="shared" si="3"/>
        <v>0</v>
      </c>
    </row>
    <row r="19" spans="4:9" ht="14.25" customHeight="1" x14ac:dyDescent="0.2">
      <c r="D19" s="23"/>
      <c r="E19" s="21"/>
      <c r="F19" s="43">
        <f t="shared" si="2"/>
        <v>0</v>
      </c>
      <c r="G19" s="26"/>
      <c r="H19" s="23"/>
      <c r="I19" s="43">
        <f t="shared" si="3"/>
        <v>0</v>
      </c>
    </row>
    <row r="20" spans="4:9" ht="14.25" customHeight="1" x14ac:dyDescent="0.2">
      <c r="D20" s="23"/>
      <c r="E20" s="21"/>
      <c r="F20" s="43">
        <f t="shared" si="2"/>
        <v>0</v>
      </c>
      <c r="G20" s="26"/>
      <c r="H20" s="23"/>
      <c r="I20" s="43">
        <f t="shared" si="3"/>
        <v>0</v>
      </c>
    </row>
    <row r="21" spans="4:9" ht="14.25" customHeight="1" x14ac:dyDescent="0.2">
      <c r="D21" s="23"/>
      <c r="E21" s="21"/>
      <c r="F21" s="43">
        <f t="shared" si="2"/>
        <v>0</v>
      </c>
      <c r="G21" s="26"/>
      <c r="H21" s="23"/>
      <c r="I21" s="43">
        <f t="shared" si="3"/>
        <v>0</v>
      </c>
    </row>
    <row r="22" spans="4:9" ht="14.25" customHeight="1" x14ac:dyDescent="0.2">
      <c r="D22" s="23"/>
      <c r="E22" s="21"/>
      <c r="F22" s="43">
        <f t="shared" si="2"/>
        <v>0</v>
      </c>
      <c r="G22" s="26"/>
      <c r="H22" s="23"/>
      <c r="I22" s="43">
        <f t="shared" si="3"/>
        <v>0</v>
      </c>
    </row>
    <row r="23" spans="4:9" ht="14.25" customHeight="1" x14ac:dyDescent="0.2">
      <c r="D23" s="23"/>
      <c r="E23" s="21"/>
      <c r="F23" s="43">
        <f t="shared" si="2"/>
        <v>0</v>
      </c>
      <c r="G23" s="26"/>
      <c r="H23" s="23"/>
      <c r="I23" s="43">
        <f t="shared" si="3"/>
        <v>0</v>
      </c>
    </row>
    <row r="24" spans="4:9" ht="14.25" customHeight="1" x14ac:dyDescent="0.2">
      <c r="D24" s="23"/>
      <c r="E24" s="21"/>
      <c r="F24" s="43">
        <f t="shared" si="2"/>
        <v>0</v>
      </c>
      <c r="G24" s="26"/>
      <c r="H24" s="23"/>
      <c r="I24" s="43">
        <f t="shared" si="3"/>
        <v>0</v>
      </c>
    </row>
    <row r="25" spans="4:9" ht="14.25" customHeight="1" x14ac:dyDescent="0.2">
      <c r="D25" s="23"/>
      <c r="E25" s="21"/>
      <c r="F25" s="43">
        <f t="shared" si="2"/>
        <v>0</v>
      </c>
      <c r="G25" s="26"/>
      <c r="H25" s="23"/>
      <c r="I25" s="43">
        <f t="shared" si="3"/>
        <v>0</v>
      </c>
    </row>
    <row r="26" spans="4:9" ht="14.25" customHeight="1" x14ac:dyDescent="0.2">
      <c r="D26" s="23"/>
      <c r="E26" s="21"/>
      <c r="F26" s="43">
        <f t="shared" si="2"/>
        <v>0</v>
      </c>
      <c r="G26" s="26"/>
      <c r="H26" s="23"/>
      <c r="I26" s="43">
        <f t="shared" si="3"/>
        <v>0</v>
      </c>
    </row>
    <row r="27" spans="4:9" ht="14.25" customHeight="1" x14ac:dyDescent="0.2">
      <c r="D27" s="23"/>
      <c r="E27" s="21"/>
      <c r="F27" s="43">
        <f t="shared" si="2"/>
        <v>0</v>
      </c>
      <c r="G27" s="26"/>
      <c r="H27" s="23"/>
      <c r="I27" s="43">
        <f t="shared" si="3"/>
        <v>0</v>
      </c>
    </row>
    <row r="28" spans="4:9" ht="14.25" customHeight="1" x14ac:dyDescent="0.2">
      <c r="D28" s="23"/>
      <c r="E28" s="21"/>
      <c r="F28" s="43">
        <f t="shared" si="2"/>
        <v>0</v>
      </c>
      <c r="G28" s="26"/>
      <c r="H28" s="23"/>
      <c r="I28" s="43">
        <f t="shared" si="3"/>
        <v>0</v>
      </c>
    </row>
    <row r="29" spans="4:9" ht="14.25" customHeight="1" x14ac:dyDescent="0.2">
      <c r="D29" s="23"/>
      <c r="E29" s="21"/>
      <c r="F29" s="43">
        <f t="shared" si="2"/>
        <v>0</v>
      </c>
      <c r="G29" s="26"/>
      <c r="H29" s="23"/>
      <c r="I29" s="43">
        <f t="shared" si="3"/>
        <v>0</v>
      </c>
    </row>
    <row r="30" spans="4:9" ht="14.25" customHeight="1" x14ac:dyDescent="0.2">
      <c r="D30" s="23"/>
      <c r="E30" s="21"/>
      <c r="F30" s="43">
        <f t="shared" si="2"/>
        <v>0</v>
      </c>
      <c r="G30" s="26"/>
      <c r="H30" s="23"/>
      <c r="I30" s="43">
        <f t="shared" si="3"/>
        <v>0</v>
      </c>
    </row>
    <row r="31" spans="4:9" ht="14.25" customHeight="1" x14ac:dyDescent="0.2">
      <c r="D31" s="23"/>
      <c r="E31" s="21"/>
      <c r="F31" s="43">
        <f t="shared" si="2"/>
        <v>0</v>
      </c>
      <c r="G31" s="26"/>
      <c r="H31" s="23"/>
      <c r="I31" s="43">
        <f t="shared" si="3"/>
        <v>0</v>
      </c>
    </row>
    <row r="32" spans="4:9" ht="14.25" customHeight="1" x14ac:dyDescent="0.2">
      <c r="D32" s="23"/>
      <c r="E32" s="21"/>
      <c r="F32" s="43">
        <f t="shared" si="2"/>
        <v>0</v>
      </c>
      <c r="G32" s="26"/>
      <c r="H32" s="23"/>
      <c r="I32" s="43">
        <f t="shared" si="3"/>
        <v>0</v>
      </c>
    </row>
    <row r="33" spans="4:9" ht="14.25" customHeight="1" x14ac:dyDescent="0.2">
      <c r="D33" s="23"/>
      <c r="E33" s="21"/>
      <c r="F33" s="43">
        <f t="shared" si="2"/>
        <v>0</v>
      </c>
      <c r="G33" s="26"/>
      <c r="H33" s="23"/>
      <c r="I33" s="43">
        <f t="shared" si="3"/>
        <v>0</v>
      </c>
    </row>
    <row r="34" spans="4:9" ht="14.25" customHeight="1" x14ac:dyDescent="0.2">
      <c r="D34" s="23"/>
      <c r="E34" s="21"/>
      <c r="F34" s="43">
        <f t="shared" si="2"/>
        <v>0</v>
      </c>
      <c r="G34" s="26"/>
      <c r="H34" s="23"/>
      <c r="I34" s="43">
        <f t="shared" si="3"/>
        <v>0</v>
      </c>
    </row>
    <row r="35" spans="4:9" ht="14.25" customHeight="1" x14ac:dyDescent="0.2">
      <c r="D35" s="23"/>
      <c r="E35" s="21"/>
      <c r="F35" s="43">
        <f t="shared" si="2"/>
        <v>0</v>
      </c>
      <c r="G35" s="26"/>
      <c r="H35" s="23"/>
      <c r="I35" s="43">
        <f t="shared" si="3"/>
        <v>0</v>
      </c>
    </row>
    <row r="36" spans="4:9" ht="14.25" customHeight="1" x14ac:dyDescent="0.2">
      <c r="D36" s="23"/>
      <c r="E36" s="21"/>
      <c r="F36" s="43">
        <f t="shared" si="2"/>
        <v>0</v>
      </c>
      <c r="G36" s="26"/>
      <c r="H36" s="23"/>
      <c r="I36" s="43">
        <f t="shared" si="3"/>
        <v>0</v>
      </c>
    </row>
    <row r="37" spans="4:9" ht="14.25" customHeight="1" x14ac:dyDescent="0.2">
      <c r="D37" s="23"/>
      <c r="E37" s="21"/>
      <c r="F37" s="43">
        <f t="shared" si="2"/>
        <v>0</v>
      </c>
      <c r="G37" s="26"/>
      <c r="H37" s="23"/>
      <c r="I37" s="43">
        <f t="shared" si="3"/>
        <v>0</v>
      </c>
    </row>
    <row r="38" spans="4:9" ht="14.25" customHeight="1" x14ac:dyDescent="0.2">
      <c r="D38" s="23"/>
      <c r="E38" s="21"/>
      <c r="F38" s="43">
        <f t="shared" si="2"/>
        <v>0</v>
      </c>
      <c r="G38" s="26"/>
      <c r="H38" s="23"/>
      <c r="I38" s="43">
        <f t="shared" si="3"/>
        <v>0</v>
      </c>
    </row>
    <row r="39" spans="4:9" ht="14.25" customHeight="1" x14ac:dyDescent="0.2">
      <c r="D39" s="23"/>
      <c r="E39" s="21"/>
      <c r="F39" s="43">
        <f t="shared" si="2"/>
        <v>0</v>
      </c>
      <c r="G39" s="26"/>
      <c r="H39" s="23"/>
      <c r="I39" s="43">
        <f t="shared" si="3"/>
        <v>0</v>
      </c>
    </row>
    <row r="40" spans="4:9" ht="14.25" customHeight="1" x14ac:dyDescent="0.2">
      <c r="D40" s="23"/>
      <c r="E40" s="21"/>
      <c r="F40" s="43">
        <f t="shared" si="2"/>
        <v>0</v>
      </c>
      <c r="G40" s="26"/>
      <c r="H40" s="23"/>
      <c r="I40" s="43">
        <f t="shared" si="3"/>
        <v>0</v>
      </c>
    </row>
    <row r="41" spans="4:9" ht="14.25" customHeight="1" x14ac:dyDescent="0.2">
      <c r="D41" s="23"/>
      <c r="E41" s="21"/>
      <c r="F41" s="43">
        <f t="shared" si="2"/>
        <v>0</v>
      </c>
      <c r="G41" s="26"/>
      <c r="H41" s="23"/>
      <c r="I41" s="43">
        <f t="shared" si="3"/>
        <v>0</v>
      </c>
    </row>
    <row r="42" spans="4:9" ht="14.25" customHeight="1" x14ac:dyDescent="0.2">
      <c r="D42" s="23"/>
      <c r="E42" s="21"/>
      <c r="F42" s="43">
        <f t="shared" si="2"/>
        <v>0</v>
      </c>
      <c r="G42" s="26"/>
      <c r="H42" s="23"/>
      <c r="I42" s="43">
        <f t="shared" si="3"/>
        <v>0</v>
      </c>
    </row>
    <row r="43" spans="4:9" ht="14.25" customHeight="1" x14ac:dyDescent="0.2">
      <c r="D43" s="23"/>
      <c r="E43" s="21"/>
      <c r="F43" s="43">
        <f t="shared" si="2"/>
        <v>0</v>
      </c>
      <c r="G43" s="26"/>
      <c r="H43" s="23"/>
      <c r="I43" s="43">
        <f t="shared" si="3"/>
        <v>0</v>
      </c>
    </row>
    <row r="44" spans="4:9" ht="14.25" customHeight="1" x14ac:dyDescent="0.2">
      <c r="D44" s="23"/>
      <c r="E44" s="21"/>
      <c r="F44" s="43">
        <f t="shared" si="2"/>
        <v>0</v>
      </c>
      <c r="G44" s="26"/>
      <c r="H44" s="23"/>
      <c r="I44" s="43">
        <f t="shared" si="3"/>
        <v>0</v>
      </c>
    </row>
    <row r="45" spans="4:9" ht="14.25" customHeight="1" x14ac:dyDescent="0.2">
      <c r="D45" s="23"/>
      <c r="E45" s="21"/>
      <c r="F45" s="43">
        <f t="shared" si="2"/>
        <v>0</v>
      </c>
      <c r="G45" s="26"/>
      <c r="H45" s="23"/>
      <c r="I45" s="43">
        <f t="shared" si="3"/>
        <v>0</v>
      </c>
    </row>
    <row r="46" spans="4:9" ht="14.25" customHeight="1" x14ac:dyDescent="0.2">
      <c r="D46" s="23"/>
      <c r="E46" s="21"/>
      <c r="F46" s="43">
        <f t="shared" si="2"/>
        <v>0</v>
      </c>
      <c r="G46" s="26"/>
      <c r="H46" s="23"/>
      <c r="I46" s="43">
        <f t="shared" si="3"/>
        <v>0</v>
      </c>
    </row>
    <row r="47" spans="4:9" ht="14.25" customHeight="1" x14ac:dyDescent="0.2">
      <c r="D47" s="23"/>
      <c r="E47" s="21"/>
      <c r="F47" s="43">
        <f t="shared" si="2"/>
        <v>0</v>
      </c>
      <c r="G47" s="26"/>
      <c r="H47" s="23"/>
      <c r="I47" s="43">
        <f t="shared" si="3"/>
        <v>0</v>
      </c>
    </row>
    <row r="48" spans="4:9" ht="14.25" customHeight="1" x14ac:dyDescent="0.2">
      <c r="D48" s="23"/>
      <c r="E48" s="21"/>
      <c r="F48" s="43">
        <f t="shared" si="2"/>
        <v>0</v>
      </c>
      <c r="G48" s="26"/>
      <c r="H48" s="23"/>
      <c r="I48" s="43">
        <f t="shared" si="3"/>
        <v>0</v>
      </c>
    </row>
    <row r="49" spans="4:9" ht="14.25" customHeight="1" x14ac:dyDescent="0.2">
      <c r="D49" s="23"/>
      <c r="E49" s="21"/>
      <c r="F49" s="43">
        <f t="shared" si="2"/>
        <v>0</v>
      </c>
      <c r="G49" s="26"/>
      <c r="H49" s="23"/>
      <c r="I49" s="43">
        <f t="shared" si="3"/>
        <v>0</v>
      </c>
    </row>
    <row r="50" spans="4:9" ht="14.25" customHeight="1" x14ac:dyDescent="0.2">
      <c r="D50" s="23"/>
      <c r="E50" s="21"/>
      <c r="F50" s="43">
        <f t="shared" si="2"/>
        <v>0</v>
      </c>
      <c r="G50" s="26"/>
      <c r="H50" s="23"/>
      <c r="I50" s="43">
        <f t="shared" si="3"/>
        <v>0</v>
      </c>
    </row>
    <row r="51" spans="4:9" ht="14.25" customHeight="1" x14ac:dyDescent="0.2">
      <c r="D51" s="23"/>
      <c r="E51" s="21"/>
      <c r="F51" s="43"/>
      <c r="G51" s="26"/>
      <c r="H51" s="23"/>
      <c r="I51" s="43"/>
    </row>
    <row r="52" spans="4:9" ht="14.25" customHeight="1" x14ac:dyDescent="0.2">
      <c r="D52" s="23"/>
      <c r="E52" s="21"/>
      <c r="F52" s="43"/>
      <c r="G52" s="26"/>
      <c r="H52" s="23"/>
      <c r="I52" s="43"/>
    </row>
  </sheetData>
  <pageMargins left="0.2" right="0.2" top="0.74810606060606055" bottom="0.75" header="0.3" footer="0.3"/>
  <pageSetup orientation="portrait" r:id="rId1"/>
  <headerFooter>
    <oddHeader>&amp;C&amp;"Arial,Bold"&amp;12Direct Labor Summary (Field)
Schedule No. 1B</oddHeader>
    <oddFooter xml:space="preserve">&amp;C
&amp;A&amp;R&amp;8Version Revised 03/28/2024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3"/>
  <sheetViews>
    <sheetView view="pageLayout" zoomScale="120" zoomScaleNormal="100" zoomScalePageLayoutView="120" workbookViewId="0">
      <selection activeCell="F23" sqref="F23"/>
    </sheetView>
  </sheetViews>
  <sheetFormatPr defaultColWidth="8.140625" defaultRowHeight="12" x14ac:dyDescent="0.2"/>
  <cols>
    <col min="1" max="1" width="7.85546875" style="8" bestFit="1" customWidth="1"/>
    <col min="2" max="2" width="5.5703125" style="19" customWidth="1"/>
    <col min="3" max="3" width="19.140625" style="9" customWidth="1"/>
    <col min="4" max="4" width="16.7109375" style="9" customWidth="1"/>
    <col min="5" max="5" width="6.28515625" style="19" customWidth="1"/>
    <col min="6" max="6" width="9.42578125" style="9" bestFit="1" customWidth="1"/>
    <col min="7" max="7" width="10.7109375" style="9" bestFit="1" customWidth="1"/>
    <col min="8" max="8" width="8.5703125" style="9" customWidth="1"/>
    <col min="9" max="9" width="9.140625" style="9" customWidth="1"/>
    <col min="10" max="10" width="10.42578125" style="9" customWidth="1"/>
    <col min="11" max="16384" width="8.140625" style="9"/>
  </cols>
  <sheetData>
    <row r="1" spans="1:11" ht="24" x14ac:dyDescent="0.2">
      <c r="B1" s="9"/>
      <c r="D1" s="17"/>
      <c r="F1" s="17" t="s">
        <v>88</v>
      </c>
      <c r="G1" s="22" t="s">
        <v>89</v>
      </c>
      <c r="H1" s="17"/>
      <c r="I1" s="17" t="s">
        <v>90</v>
      </c>
      <c r="J1" s="17" t="s">
        <v>91</v>
      </c>
    </row>
    <row r="2" spans="1:11" ht="17.25" customHeight="1" thickBot="1" x14ac:dyDescent="0.25">
      <c r="A2" s="11"/>
      <c r="C2" s="44"/>
      <c r="D2" s="44"/>
      <c r="E2" s="44" t="s">
        <v>113</v>
      </c>
      <c r="F2" s="45">
        <f>SUMIF($A$12:$A$999,"&gt;0",$F$12:$F$999)</f>
        <v>0</v>
      </c>
      <c r="G2" s="42">
        <f>SUMIF($A$12:$A$999,"&gt;0",$G$12:$G$999)</f>
        <v>0</v>
      </c>
      <c r="H2" s="3"/>
      <c r="I2" s="45">
        <f>SUMIF($A$12:$A$999,"&gt;0",$I$12:$I$999)</f>
        <v>0</v>
      </c>
      <c r="J2" s="42">
        <f>SUMIF($A$12:$A$999,"&gt;0",$J$12:$J$999)</f>
        <v>0</v>
      </c>
    </row>
    <row r="3" spans="1:11" x14ac:dyDescent="0.2">
      <c r="A3" s="11"/>
      <c r="B3" s="13"/>
      <c r="C3" s="10"/>
      <c r="D3" s="13"/>
      <c r="E3" s="13"/>
      <c r="F3" s="25"/>
      <c r="G3" s="12"/>
      <c r="H3" s="2"/>
      <c r="I3" s="25"/>
    </row>
    <row r="4" spans="1:11" ht="12.75" x14ac:dyDescent="0.2">
      <c r="A4" s="9"/>
      <c r="B4" s="10" t="s">
        <v>21</v>
      </c>
      <c r="C4" s="35">
        <f>'PS Invoice Summary'!C12</f>
        <v>0</v>
      </c>
      <c r="E4" s="9"/>
      <c r="F4" s="10" t="s">
        <v>93</v>
      </c>
      <c r="G4" s="41">
        <f>'PS Invoice Summary'!I10</f>
        <v>0</v>
      </c>
      <c r="H4" s="37"/>
      <c r="I4" s="31"/>
      <c r="K4"/>
    </row>
    <row r="5" spans="1:11" ht="12.75" x14ac:dyDescent="0.2">
      <c r="A5" s="9"/>
      <c r="B5" s="10" t="s">
        <v>23</v>
      </c>
      <c r="C5" s="36">
        <f>'PS Invoice Summary'!C13</f>
        <v>0</v>
      </c>
      <c r="E5" s="9"/>
      <c r="F5" s="10" t="s">
        <v>24</v>
      </c>
      <c r="G5" s="87">
        <f>'PS Invoice Summary'!I13</f>
        <v>0</v>
      </c>
      <c r="H5" s="15"/>
      <c r="I5" s="15"/>
      <c r="K5"/>
    </row>
    <row r="6" spans="1:11" x14ac:dyDescent="0.2">
      <c r="A6" s="2"/>
      <c r="B6" s="13"/>
      <c r="E6" s="9"/>
      <c r="F6" s="10" t="s">
        <v>25</v>
      </c>
      <c r="G6" s="88">
        <f>'PS Invoice Summary'!I14</f>
        <v>0</v>
      </c>
      <c r="H6" s="38" t="s">
        <v>26</v>
      </c>
      <c r="I6" s="39">
        <f>'PS Invoice Summary'!K14</f>
        <v>0</v>
      </c>
    </row>
    <row r="7" spans="1:11" ht="12.75" x14ac:dyDescent="0.2">
      <c r="A7" s="11"/>
      <c r="B7" s="13"/>
      <c r="C7" s="2"/>
      <c r="D7" s="13"/>
      <c r="E7" s="9"/>
      <c r="F7" s="10" t="s">
        <v>28</v>
      </c>
      <c r="G7" s="89">
        <f>'PS Invoice Summary'!I15</f>
        <v>0</v>
      </c>
      <c r="H7" s="40"/>
      <c r="I7" s="40"/>
      <c r="K7" s="5"/>
    </row>
    <row r="8" spans="1:11" ht="6" customHeight="1" thickBot="1" x14ac:dyDescent="0.25">
      <c r="A8" s="27"/>
      <c r="B8" s="29"/>
      <c r="C8" s="30"/>
      <c r="D8" s="29"/>
      <c r="E8" s="32"/>
      <c r="F8" s="32"/>
      <c r="G8" s="28"/>
      <c r="H8" s="34"/>
      <c r="I8" s="33"/>
      <c r="J8" s="33"/>
      <c r="K8" s="5"/>
    </row>
    <row r="9" spans="1:11" ht="8.25" customHeight="1" thickTop="1" x14ac:dyDescent="0.2">
      <c r="A9" s="11"/>
      <c r="B9" s="13"/>
      <c r="C9" s="10"/>
      <c r="D9" s="13"/>
      <c r="E9" s="13"/>
      <c r="F9" s="2"/>
      <c r="G9" s="2"/>
      <c r="H9" s="2"/>
      <c r="I9" s="10"/>
    </row>
    <row r="10" spans="1:11" x14ac:dyDescent="0.2">
      <c r="A10" s="13" t="s">
        <v>94</v>
      </c>
      <c r="B10" s="13" t="s">
        <v>95</v>
      </c>
      <c r="C10" s="13" t="s">
        <v>96</v>
      </c>
      <c r="D10" s="13" t="s">
        <v>97</v>
      </c>
      <c r="E10" s="13" t="s">
        <v>98</v>
      </c>
      <c r="F10" s="13" t="s">
        <v>108</v>
      </c>
      <c r="G10" s="13" t="s">
        <v>109</v>
      </c>
      <c r="H10" s="13" t="s">
        <v>101</v>
      </c>
      <c r="I10" s="13" t="s">
        <v>110</v>
      </c>
      <c r="J10" s="19" t="s">
        <v>111</v>
      </c>
    </row>
    <row r="11" spans="1:11" ht="24" x14ac:dyDescent="0.2">
      <c r="A11" s="17" t="s">
        <v>112</v>
      </c>
      <c r="B11" s="17" t="s">
        <v>103</v>
      </c>
      <c r="C11" s="16" t="s">
        <v>104</v>
      </c>
      <c r="D11" s="17" t="s">
        <v>105</v>
      </c>
      <c r="E11" s="22" t="s">
        <v>106</v>
      </c>
      <c r="F11" s="17" t="s">
        <v>88</v>
      </c>
      <c r="G11" s="22" t="s">
        <v>89</v>
      </c>
      <c r="H11" s="17" t="s">
        <v>107</v>
      </c>
      <c r="I11" s="17" t="s">
        <v>90</v>
      </c>
      <c r="J11" s="17" t="s">
        <v>91</v>
      </c>
    </row>
    <row r="12" spans="1:11" ht="14.25" customHeight="1" x14ac:dyDescent="0.2">
      <c r="A12" s="24"/>
      <c r="E12" s="23"/>
      <c r="F12" s="21"/>
      <c r="G12" s="154"/>
      <c r="H12" s="155"/>
      <c r="I12" s="21"/>
      <c r="J12" s="154">
        <f>ROUND(H12*I12,2)</f>
        <v>0</v>
      </c>
    </row>
    <row r="13" spans="1:11" ht="14.25" customHeight="1" x14ac:dyDescent="0.2">
      <c r="A13" s="24"/>
      <c r="E13" s="23"/>
      <c r="F13" s="21"/>
      <c r="G13" s="154"/>
      <c r="H13" s="26"/>
      <c r="I13" s="21"/>
      <c r="J13" s="154">
        <f>ROUND(H13*I13,2)</f>
        <v>0</v>
      </c>
    </row>
    <row r="14" spans="1:11" ht="14.25" customHeight="1" x14ac:dyDescent="0.2">
      <c r="A14" s="24"/>
      <c r="E14" s="23"/>
      <c r="F14" s="21"/>
      <c r="G14" s="43"/>
      <c r="H14" s="26"/>
      <c r="I14" s="23"/>
      <c r="J14" s="43">
        <f t="shared" ref="J14:J51" si="0">ROUND(H14*I14,2)</f>
        <v>0</v>
      </c>
    </row>
    <row r="15" spans="1:11" ht="14.25" customHeight="1" x14ac:dyDescent="0.2">
      <c r="A15" s="24"/>
      <c r="E15" s="23"/>
      <c r="F15" s="21"/>
      <c r="G15" s="43"/>
      <c r="H15" s="26"/>
      <c r="I15" s="23"/>
      <c r="J15" s="43">
        <f t="shared" si="0"/>
        <v>0</v>
      </c>
    </row>
    <row r="16" spans="1:11" ht="14.25" customHeight="1" x14ac:dyDescent="0.2">
      <c r="A16" s="24"/>
      <c r="E16" s="23"/>
      <c r="F16" s="21"/>
      <c r="G16" s="43"/>
      <c r="H16" s="26"/>
      <c r="I16" s="23"/>
      <c r="J16" s="43">
        <f t="shared" si="0"/>
        <v>0</v>
      </c>
    </row>
    <row r="17" spans="1:10" ht="14.25" customHeight="1" x14ac:dyDescent="0.2">
      <c r="A17" s="24"/>
      <c r="E17" s="23"/>
      <c r="F17" s="21"/>
      <c r="G17" s="43"/>
      <c r="H17" s="26"/>
      <c r="I17" s="23"/>
      <c r="J17" s="43">
        <f t="shared" si="0"/>
        <v>0</v>
      </c>
    </row>
    <row r="18" spans="1:10" ht="14.25" customHeight="1" x14ac:dyDescent="0.2">
      <c r="A18" s="24"/>
      <c r="E18" s="23"/>
      <c r="F18" s="21"/>
      <c r="G18" s="43">
        <f t="shared" ref="G18:G51" si="1">ROUND(F18*E18,2)</f>
        <v>0</v>
      </c>
      <c r="H18" s="26"/>
      <c r="I18" s="23"/>
      <c r="J18" s="43">
        <f t="shared" si="0"/>
        <v>0</v>
      </c>
    </row>
    <row r="19" spans="1:10" ht="14.25" customHeight="1" x14ac:dyDescent="0.2">
      <c r="A19" s="24"/>
      <c r="E19" s="23"/>
      <c r="F19" s="21"/>
      <c r="G19" s="43">
        <f t="shared" si="1"/>
        <v>0</v>
      </c>
      <c r="H19" s="26"/>
      <c r="I19" s="23"/>
      <c r="J19" s="43">
        <f t="shared" si="0"/>
        <v>0</v>
      </c>
    </row>
    <row r="20" spans="1:10" ht="14.25" customHeight="1" x14ac:dyDescent="0.2">
      <c r="A20" s="24"/>
      <c r="E20" s="23"/>
      <c r="F20" s="21"/>
      <c r="G20" s="43">
        <f t="shared" si="1"/>
        <v>0</v>
      </c>
      <c r="H20" s="26"/>
      <c r="I20" s="23"/>
      <c r="J20" s="43">
        <f t="shared" si="0"/>
        <v>0</v>
      </c>
    </row>
    <row r="21" spans="1:10" ht="14.25" customHeight="1" x14ac:dyDescent="0.2">
      <c r="A21" s="24"/>
      <c r="E21" s="23"/>
      <c r="F21" s="21"/>
      <c r="G21" s="43">
        <f t="shared" si="1"/>
        <v>0</v>
      </c>
      <c r="H21" s="26"/>
      <c r="I21" s="23"/>
      <c r="J21" s="43">
        <f t="shared" si="0"/>
        <v>0</v>
      </c>
    </row>
    <row r="22" spans="1:10" ht="14.25" customHeight="1" x14ac:dyDescent="0.2">
      <c r="A22" s="24"/>
      <c r="E22" s="23"/>
      <c r="F22" s="21"/>
      <c r="G22" s="43">
        <f t="shared" ref="G22" si="2">ROUND(F22*E22,2)</f>
        <v>0</v>
      </c>
      <c r="H22" s="26"/>
      <c r="I22" s="23"/>
      <c r="J22" s="43">
        <f t="shared" ref="J22" si="3">ROUND(H22*I22,2)</f>
        <v>0</v>
      </c>
    </row>
    <row r="23" spans="1:10" ht="14.25" customHeight="1" x14ac:dyDescent="0.2">
      <c r="A23" s="24"/>
      <c r="E23" s="23"/>
      <c r="F23" s="21"/>
      <c r="G23" s="43">
        <f t="shared" si="1"/>
        <v>0</v>
      </c>
      <c r="H23" s="26"/>
      <c r="I23" s="23"/>
      <c r="J23" s="43">
        <f t="shared" si="0"/>
        <v>0</v>
      </c>
    </row>
    <row r="24" spans="1:10" ht="14.25" customHeight="1" x14ac:dyDescent="0.2">
      <c r="A24" s="24"/>
      <c r="E24" s="23"/>
      <c r="F24" s="21"/>
      <c r="G24" s="43">
        <f t="shared" si="1"/>
        <v>0</v>
      </c>
      <c r="H24" s="26"/>
      <c r="I24" s="23"/>
      <c r="J24" s="43">
        <f t="shared" si="0"/>
        <v>0</v>
      </c>
    </row>
    <row r="25" spans="1:10" ht="14.25" customHeight="1" x14ac:dyDescent="0.2">
      <c r="A25" s="24"/>
      <c r="E25" s="23"/>
      <c r="F25" s="21"/>
      <c r="G25" s="43">
        <f t="shared" si="1"/>
        <v>0</v>
      </c>
      <c r="H25" s="26"/>
      <c r="I25" s="23"/>
      <c r="J25" s="43">
        <f t="shared" si="0"/>
        <v>0</v>
      </c>
    </row>
    <row r="26" spans="1:10" ht="14.25" customHeight="1" x14ac:dyDescent="0.2">
      <c r="A26" s="24"/>
      <c r="E26" s="23"/>
      <c r="F26" s="21"/>
      <c r="G26" s="43">
        <f t="shared" si="1"/>
        <v>0</v>
      </c>
      <c r="H26" s="26"/>
      <c r="I26" s="23"/>
      <c r="J26" s="43">
        <f t="shared" si="0"/>
        <v>0</v>
      </c>
    </row>
    <row r="27" spans="1:10" ht="14.25" customHeight="1" x14ac:dyDescent="0.2">
      <c r="A27" s="24"/>
      <c r="E27" s="23"/>
      <c r="F27" s="21"/>
      <c r="G27" s="43">
        <f t="shared" si="1"/>
        <v>0</v>
      </c>
      <c r="H27" s="26"/>
      <c r="I27" s="23"/>
      <c r="J27" s="43">
        <f t="shared" si="0"/>
        <v>0</v>
      </c>
    </row>
    <row r="28" spans="1:10" ht="14.25" customHeight="1" x14ac:dyDescent="0.2">
      <c r="A28" s="24"/>
      <c r="E28" s="23"/>
      <c r="F28" s="21"/>
      <c r="G28" s="43">
        <f t="shared" si="1"/>
        <v>0</v>
      </c>
      <c r="H28" s="26"/>
      <c r="I28" s="23"/>
      <c r="J28" s="43">
        <f t="shared" si="0"/>
        <v>0</v>
      </c>
    </row>
    <row r="29" spans="1:10" ht="14.25" customHeight="1" x14ac:dyDescent="0.2">
      <c r="A29" s="24"/>
      <c r="E29" s="23"/>
      <c r="F29" s="21"/>
      <c r="G29" s="43">
        <f t="shared" si="1"/>
        <v>0</v>
      </c>
      <c r="H29" s="26"/>
      <c r="I29" s="23"/>
      <c r="J29" s="43">
        <f t="shared" si="0"/>
        <v>0</v>
      </c>
    </row>
    <row r="30" spans="1:10" ht="14.25" customHeight="1" x14ac:dyDescent="0.2">
      <c r="A30" s="24"/>
      <c r="E30" s="23"/>
      <c r="F30" s="21"/>
      <c r="G30" s="43">
        <f t="shared" si="1"/>
        <v>0</v>
      </c>
      <c r="H30" s="26"/>
      <c r="I30" s="23"/>
      <c r="J30" s="43">
        <f t="shared" si="0"/>
        <v>0</v>
      </c>
    </row>
    <row r="31" spans="1:10" ht="14.25" customHeight="1" x14ac:dyDescent="0.2">
      <c r="A31" s="24"/>
      <c r="E31" s="23"/>
      <c r="F31" s="21"/>
      <c r="G31" s="43">
        <f t="shared" si="1"/>
        <v>0</v>
      </c>
      <c r="H31" s="26"/>
      <c r="I31" s="23"/>
      <c r="J31" s="43">
        <f t="shared" si="0"/>
        <v>0</v>
      </c>
    </row>
    <row r="32" spans="1:10" ht="14.25" customHeight="1" x14ac:dyDescent="0.2">
      <c r="A32" s="24"/>
      <c r="E32" s="23"/>
      <c r="F32" s="21"/>
      <c r="G32" s="43">
        <f t="shared" si="1"/>
        <v>0</v>
      </c>
      <c r="H32" s="26"/>
      <c r="I32" s="23"/>
      <c r="J32" s="43">
        <f t="shared" si="0"/>
        <v>0</v>
      </c>
    </row>
    <row r="33" spans="1:10" ht="14.25" customHeight="1" x14ac:dyDescent="0.2">
      <c r="A33" s="24"/>
      <c r="E33" s="23"/>
      <c r="F33" s="21"/>
      <c r="G33" s="43">
        <f t="shared" si="1"/>
        <v>0</v>
      </c>
      <c r="H33" s="26"/>
      <c r="I33" s="23"/>
      <c r="J33" s="43">
        <f t="shared" si="0"/>
        <v>0</v>
      </c>
    </row>
    <row r="34" spans="1:10" ht="14.25" customHeight="1" x14ac:dyDescent="0.2">
      <c r="A34" s="24"/>
      <c r="E34" s="23"/>
      <c r="F34" s="21"/>
      <c r="G34" s="43">
        <f t="shared" si="1"/>
        <v>0</v>
      </c>
      <c r="H34" s="26"/>
      <c r="I34" s="23"/>
      <c r="J34" s="43">
        <f t="shared" si="0"/>
        <v>0</v>
      </c>
    </row>
    <row r="35" spans="1:10" ht="14.25" customHeight="1" x14ac:dyDescent="0.2">
      <c r="A35" s="24"/>
      <c r="E35" s="23"/>
      <c r="F35" s="21"/>
      <c r="G35" s="43">
        <f t="shared" si="1"/>
        <v>0</v>
      </c>
      <c r="H35" s="26"/>
      <c r="I35" s="23"/>
      <c r="J35" s="43">
        <f t="shared" si="0"/>
        <v>0</v>
      </c>
    </row>
    <row r="36" spans="1:10" ht="14.25" customHeight="1" x14ac:dyDescent="0.2">
      <c r="A36" s="24"/>
      <c r="E36" s="23"/>
      <c r="F36" s="21"/>
      <c r="G36" s="43">
        <f t="shared" si="1"/>
        <v>0</v>
      </c>
      <c r="H36" s="26"/>
      <c r="I36" s="23"/>
      <c r="J36" s="43">
        <f t="shared" si="0"/>
        <v>0</v>
      </c>
    </row>
    <row r="37" spans="1:10" ht="14.25" customHeight="1" x14ac:dyDescent="0.2">
      <c r="A37" s="24"/>
      <c r="E37" s="23"/>
      <c r="F37" s="21"/>
      <c r="G37" s="43">
        <f t="shared" si="1"/>
        <v>0</v>
      </c>
      <c r="H37" s="26"/>
      <c r="I37" s="23"/>
      <c r="J37" s="43">
        <f t="shared" si="0"/>
        <v>0</v>
      </c>
    </row>
    <row r="38" spans="1:10" ht="14.25" customHeight="1" x14ac:dyDescent="0.2">
      <c r="A38" s="24"/>
      <c r="E38" s="23"/>
      <c r="F38" s="21"/>
      <c r="G38" s="43">
        <f t="shared" si="1"/>
        <v>0</v>
      </c>
      <c r="H38" s="26"/>
      <c r="I38" s="23"/>
      <c r="J38" s="43">
        <f t="shared" si="0"/>
        <v>0</v>
      </c>
    </row>
    <row r="39" spans="1:10" ht="14.25" customHeight="1" x14ac:dyDescent="0.2">
      <c r="A39" s="24"/>
      <c r="E39" s="23"/>
      <c r="F39" s="21"/>
      <c r="G39" s="43">
        <f t="shared" si="1"/>
        <v>0</v>
      </c>
      <c r="H39" s="26"/>
      <c r="I39" s="23"/>
      <c r="J39" s="43">
        <f t="shared" si="0"/>
        <v>0</v>
      </c>
    </row>
    <row r="40" spans="1:10" ht="14.25" customHeight="1" x14ac:dyDescent="0.2">
      <c r="A40" s="24"/>
      <c r="E40" s="23"/>
      <c r="F40" s="21"/>
      <c r="G40" s="43">
        <f t="shared" si="1"/>
        <v>0</v>
      </c>
      <c r="H40" s="26"/>
      <c r="I40" s="23"/>
      <c r="J40" s="43">
        <f t="shared" si="0"/>
        <v>0</v>
      </c>
    </row>
    <row r="41" spans="1:10" ht="14.25" customHeight="1" x14ac:dyDescent="0.2">
      <c r="A41" s="24"/>
      <c r="E41" s="23"/>
      <c r="F41" s="21"/>
      <c r="G41" s="43">
        <f t="shared" si="1"/>
        <v>0</v>
      </c>
      <c r="H41" s="26"/>
      <c r="I41" s="23"/>
      <c r="J41" s="43">
        <f t="shared" si="0"/>
        <v>0</v>
      </c>
    </row>
    <row r="42" spans="1:10" ht="14.25" customHeight="1" x14ac:dyDescent="0.2">
      <c r="A42" s="24"/>
      <c r="E42" s="23"/>
      <c r="F42" s="21"/>
      <c r="G42" s="43">
        <f t="shared" si="1"/>
        <v>0</v>
      </c>
      <c r="H42" s="26"/>
      <c r="I42" s="23"/>
      <c r="J42" s="43">
        <f t="shared" si="0"/>
        <v>0</v>
      </c>
    </row>
    <row r="43" spans="1:10" ht="14.25" customHeight="1" x14ac:dyDescent="0.2">
      <c r="A43" s="24"/>
      <c r="E43" s="23"/>
      <c r="F43" s="21"/>
      <c r="G43" s="43">
        <f t="shared" si="1"/>
        <v>0</v>
      </c>
      <c r="H43" s="26"/>
      <c r="I43" s="23"/>
      <c r="J43" s="43">
        <f t="shared" si="0"/>
        <v>0</v>
      </c>
    </row>
    <row r="44" spans="1:10" ht="14.25" customHeight="1" x14ac:dyDescent="0.2">
      <c r="A44" s="24"/>
      <c r="E44" s="23"/>
      <c r="F44" s="21"/>
      <c r="G44" s="43">
        <f t="shared" si="1"/>
        <v>0</v>
      </c>
      <c r="H44" s="26"/>
      <c r="I44" s="23"/>
      <c r="J44" s="43">
        <f t="shared" si="0"/>
        <v>0</v>
      </c>
    </row>
    <row r="45" spans="1:10" ht="14.25" customHeight="1" x14ac:dyDescent="0.2">
      <c r="A45" s="24"/>
      <c r="E45" s="23"/>
      <c r="F45" s="21"/>
      <c r="G45" s="43">
        <f t="shared" si="1"/>
        <v>0</v>
      </c>
      <c r="H45" s="26"/>
      <c r="I45" s="23"/>
      <c r="J45" s="43">
        <f t="shared" si="0"/>
        <v>0</v>
      </c>
    </row>
    <row r="46" spans="1:10" ht="14.25" customHeight="1" x14ac:dyDescent="0.2">
      <c r="A46" s="24"/>
      <c r="E46" s="23"/>
      <c r="F46" s="21"/>
      <c r="G46" s="43">
        <f t="shared" si="1"/>
        <v>0</v>
      </c>
      <c r="H46" s="26"/>
      <c r="I46" s="23"/>
      <c r="J46" s="43">
        <f t="shared" si="0"/>
        <v>0</v>
      </c>
    </row>
    <row r="47" spans="1:10" ht="14.25" customHeight="1" x14ac:dyDescent="0.2">
      <c r="A47" s="24"/>
      <c r="E47" s="23"/>
      <c r="F47" s="21"/>
      <c r="G47" s="43">
        <f t="shared" si="1"/>
        <v>0</v>
      </c>
      <c r="H47" s="26"/>
      <c r="I47" s="23"/>
      <c r="J47" s="43">
        <f t="shared" si="0"/>
        <v>0</v>
      </c>
    </row>
    <row r="48" spans="1:10" ht="14.25" customHeight="1" x14ac:dyDescent="0.2">
      <c r="A48" s="24"/>
      <c r="E48" s="23"/>
      <c r="F48" s="21"/>
      <c r="G48" s="43">
        <f t="shared" si="1"/>
        <v>0</v>
      </c>
      <c r="H48" s="26"/>
      <c r="I48" s="23"/>
      <c r="J48" s="43">
        <f t="shared" si="0"/>
        <v>0</v>
      </c>
    </row>
    <row r="49" spans="1:10" ht="14.25" customHeight="1" x14ac:dyDescent="0.2">
      <c r="A49" s="24"/>
      <c r="E49" s="23"/>
      <c r="F49" s="21"/>
      <c r="G49" s="43">
        <f t="shared" si="1"/>
        <v>0</v>
      </c>
      <c r="H49" s="26"/>
      <c r="I49" s="23"/>
      <c r="J49" s="43">
        <f t="shared" si="0"/>
        <v>0</v>
      </c>
    </row>
    <row r="50" spans="1:10" ht="14.25" customHeight="1" x14ac:dyDescent="0.2">
      <c r="A50" s="24"/>
      <c r="E50" s="23"/>
      <c r="F50" s="21"/>
      <c r="G50" s="43">
        <f t="shared" si="1"/>
        <v>0</v>
      </c>
      <c r="H50" s="26"/>
      <c r="I50" s="23"/>
      <c r="J50" s="43">
        <f t="shared" si="0"/>
        <v>0</v>
      </c>
    </row>
    <row r="51" spans="1:10" ht="14.25" customHeight="1" x14ac:dyDescent="0.2">
      <c r="A51" s="24"/>
      <c r="E51" s="23"/>
      <c r="F51" s="21"/>
      <c r="G51" s="43">
        <f t="shared" si="1"/>
        <v>0</v>
      </c>
      <c r="H51" s="26"/>
      <c r="I51" s="23"/>
      <c r="J51" s="43">
        <f t="shared" si="0"/>
        <v>0</v>
      </c>
    </row>
    <row r="52" spans="1:10" ht="14.25" customHeight="1" x14ac:dyDescent="0.2">
      <c r="A52" s="24"/>
      <c r="E52" s="23"/>
      <c r="F52" s="21"/>
      <c r="G52" s="43"/>
      <c r="H52" s="23"/>
      <c r="I52" s="26"/>
      <c r="J52" s="43"/>
    </row>
    <row r="53" spans="1:10" ht="14.25" customHeight="1" x14ac:dyDescent="0.2">
      <c r="A53" s="24"/>
      <c r="E53" s="23"/>
      <c r="F53" s="21"/>
      <c r="G53" s="43"/>
      <c r="H53" s="23"/>
      <c r="I53" s="26"/>
      <c r="J53" s="43"/>
    </row>
  </sheetData>
  <pageMargins left="0.2" right="0.2" top="0.75" bottom="0.75" header="0.3" footer="0.3"/>
  <pageSetup orientation="portrait" r:id="rId1"/>
  <headerFooter>
    <oddHeader>&amp;C&amp;"Arial,Bold"&amp;12Direct Labor Log (Field)
&amp;"Arial,Regular"To support Schedule No. 1B</oddHeader>
    <oddFooter xml:space="preserve">&amp;C
&amp;A&amp;R&amp;8Version Revised 03/28/2024  </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8208B-8DEE-42DF-A709-7C4FA6D13EF4}">
  <dimension ref="A1:N50"/>
  <sheetViews>
    <sheetView workbookViewId="0">
      <selection activeCell="B3" sqref="A3:I3"/>
    </sheetView>
  </sheetViews>
  <sheetFormatPr defaultColWidth="9.140625" defaultRowHeight="15" x14ac:dyDescent="0.25"/>
  <cols>
    <col min="1" max="1" width="42" style="168" bestFit="1" customWidth="1"/>
    <col min="2" max="2" width="12.7109375" style="168" bestFit="1" customWidth="1"/>
    <col min="3" max="3" width="45.85546875" style="168" bestFit="1" customWidth="1"/>
    <col min="4" max="4" width="12.28515625" style="168" customWidth="1"/>
    <col min="5" max="5" width="15.140625" style="168" customWidth="1"/>
    <col min="6" max="6" width="11.5703125" style="168" bestFit="1" customWidth="1"/>
    <col min="7" max="7" width="12.140625" style="168" bestFit="1" customWidth="1"/>
    <col min="8" max="8" width="12" style="168" bestFit="1" customWidth="1"/>
    <col min="9" max="9" width="55.140625" style="168" customWidth="1"/>
    <col min="10" max="13" width="9.140625" style="168"/>
    <col min="14" max="14" width="9.140625" style="168" customWidth="1"/>
    <col min="15" max="16384" width="9.140625" style="168"/>
  </cols>
  <sheetData>
    <row r="1" spans="1:14" ht="18" x14ac:dyDescent="0.25">
      <c r="A1" s="258" t="s">
        <v>148</v>
      </c>
      <c r="B1" s="259"/>
      <c r="C1" s="259"/>
      <c r="D1" s="259"/>
      <c r="E1" s="259"/>
      <c r="F1" s="259"/>
      <c r="G1" s="259"/>
      <c r="H1" s="259"/>
      <c r="I1" s="260"/>
      <c r="N1" s="168" t="s">
        <v>114</v>
      </c>
    </row>
    <row r="2" spans="1:14" ht="18" x14ac:dyDescent="0.25">
      <c r="A2" s="182" t="s">
        <v>147</v>
      </c>
      <c r="B2" s="182" t="s">
        <v>112</v>
      </c>
      <c r="C2" s="182" t="s">
        <v>146</v>
      </c>
      <c r="D2" s="182" t="s">
        <v>149</v>
      </c>
      <c r="E2" s="182" t="s">
        <v>150</v>
      </c>
      <c r="F2" s="182" t="s">
        <v>127</v>
      </c>
      <c r="G2" s="182" t="s">
        <v>118</v>
      </c>
      <c r="H2" s="265" t="s">
        <v>145</v>
      </c>
      <c r="I2" s="265"/>
      <c r="N2" s="168" t="s">
        <v>144</v>
      </c>
    </row>
    <row r="3" spans="1:14" ht="18" x14ac:dyDescent="0.25">
      <c r="A3" s="183"/>
      <c r="B3" s="181"/>
      <c r="C3" s="180"/>
      <c r="D3" s="184"/>
      <c r="E3" s="184"/>
      <c r="F3" s="185"/>
      <c r="G3" s="184"/>
      <c r="H3" s="261"/>
      <c r="I3" s="262"/>
      <c r="N3" s="168" t="s">
        <v>115</v>
      </c>
    </row>
    <row r="4" spans="1:14" ht="18" x14ac:dyDescent="0.25">
      <c r="A4" s="189"/>
      <c r="B4" s="181"/>
      <c r="C4" s="180"/>
      <c r="D4" s="186"/>
      <c r="E4" s="186"/>
      <c r="F4" s="187">
        <v>1</v>
      </c>
      <c r="G4" s="186"/>
      <c r="H4" s="263"/>
      <c r="I4" s="264"/>
      <c r="N4" s="168" t="s">
        <v>116</v>
      </c>
    </row>
    <row r="5" spans="1:14" ht="18" x14ac:dyDescent="0.25">
      <c r="A5" s="189"/>
      <c r="B5" s="181"/>
      <c r="C5" s="180"/>
      <c r="D5" s="186"/>
      <c r="E5" s="186"/>
      <c r="F5" s="187">
        <v>1</v>
      </c>
      <c r="G5" s="186"/>
      <c r="H5" s="263"/>
      <c r="I5" s="264"/>
      <c r="N5" s="168" t="s">
        <v>117</v>
      </c>
    </row>
    <row r="6" spans="1:14" ht="18" x14ac:dyDescent="0.25">
      <c r="A6" s="189"/>
      <c r="B6" s="181"/>
      <c r="C6" s="180"/>
      <c r="D6" s="186"/>
      <c r="E6" s="186"/>
      <c r="F6" s="187">
        <v>1</v>
      </c>
      <c r="G6" s="186"/>
      <c r="H6" s="263"/>
      <c r="I6" s="264"/>
      <c r="N6" s="168" t="s">
        <v>119</v>
      </c>
    </row>
    <row r="7" spans="1:14" ht="18" x14ac:dyDescent="0.25">
      <c r="A7" s="189"/>
      <c r="B7" s="181"/>
      <c r="C7" s="180"/>
      <c r="D7" s="186"/>
      <c r="E7" s="186"/>
      <c r="F7" s="187">
        <v>1</v>
      </c>
      <c r="G7" s="186"/>
      <c r="H7" s="263"/>
      <c r="I7" s="264"/>
      <c r="N7" s="168" t="s">
        <v>143</v>
      </c>
    </row>
    <row r="8" spans="1:14" ht="18" x14ac:dyDescent="0.25">
      <c r="A8" s="189"/>
      <c r="B8" s="181"/>
      <c r="C8" s="180"/>
      <c r="D8" s="186"/>
      <c r="E8" s="186"/>
      <c r="F8" s="187">
        <v>1</v>
      </c>
      <c r="G8" s="186"/>
      <c r="H8" s="263"/>
      <c r="I8" s="264"/>
      <c r="N8" s="168" t="s">
        <v>120</v>
      </c>
    </row>
    <row r="9" spans="1:14" ht="18" x14ac:dyDescent="0.25">
      <c r="A9" s="189"/>
      <c r="B9" s="181"/>
      <c r="C9" s="180"/>
      <c r="D9" s="186"/>
      <c r="E9" s="186"/>
      <c r="F9" s="187">
        <v>1</v>
      </c>
      <c r="G9" s="186"/>
      <c r="H9" s="263"/>
      <c r="I9" s="264"/>
    </row>
    <row r="10" spans="1:14" ht="18" x14ac:dyDescent="0.25">
      <c r="A10" s="189"/>
      <c r="B10" s="181"/>
      <c r="C10" s="180"/>
      <c r="D10" s="186"/>
      <c r="E10" s="186"/>
      <c r="F10" s="187">
        <v>1</v>
      </c>
      <c r="G10" s="186"/>
      <c r="H10" s="263"/>
      <c r="I10" s="264"/>
    </row>
    <row r="11" spans="1:14" ht="18" x14ac:dyDescent="0.25">
      <c r="A11" s="189"/>
      <c r="B11" s="181"/>
      <c r="C11" s="180"/>
      <c r="D11" s="186"/>
      <c r="E11" s="186"/>
      <c r="F11" s="187">
        <v>1</v>
      </c>
      <c r="G11" s="186"/>
      <c r="H11" s="263"/>
      <c r="I11" s="264"/>
    </row>
    <row r="12" spans="1:14" ht="18" x14ac:dyDescent="0.25">
      <c r="A12" s="189"/>
      <c r="B12" s="181"/>
      <c r="C12" s="180"/>
      <c r="D12" s="186"/>
      <c r="E12" s="186"/>
      <c r="F12" s="187">
        <v>1</v>
      </c>
      <c r="G12" s="186"/>
      <c r="H12" s="263"/>
      <c r="I12" s="264"/>
    </row>
    <row r="13" spans="1:14" ht="18" x14ac:dyDescent="0.25">
      <c r="A13" s="176"/>
      <c r="B13" s="177"/>
      <c r="C13" s="176"/>
      <c r="D13" s="176"/>
      <c r="E13" s="176"/>
      <c r="F13" s="175" t="s">
        <v>142</v>
      </c>
      <c r="G13" s="174">
        <f>SUM(G3:G12)</f>
        <v>0</v>
      </c>
      <c r="H13" s="173" t="s">
        <v>141</v>
      </c>
      <c r="I13" s="172"/>
    </row>
    <row r="14" spans="1:14" ht="18" x14ac:dyDescent="0.25">
      <c r="A14" s="179"/>
      <c r="B14" s="181"/>
      <c r="C14" s="180"/>
      <c r="D14" s="186"/>
      <c r="E14" s="186"/>
      <c r="F14" s="187">
        <v>1</v>
      </c>
      <c r="G14" s="186"/>
      <c r="H14" s="263"/>
      <c r="I14" s="264"/>
    </row>
    <row r="15" spans="1:14" ht="18" x14ac:dyDescent="0.25">
      <c r="A15" s="189"/>
      <c r="B15" s="181"/>
      <c r="C15" s="180"/>
      <c r="D15" s="186"/>
      <c r="E15" s="186"/>
      <c r="F15" s="187">
        <v>1</v>
      </c>
      <c r="G15" s="186"/>
      <c r="H15" s="263"/>
      <c r="I15" s="264"/>
    </row>
    <row r="16" spans="1:14" ht="18" x14ac:dyDescent="0.25">
      <c r="A16" s="189"/>
      <c r="B16" s="181"/>
      <c r="C16" s="180"/>
      <c r="D16" s="186"/>
      <c r="E16" s="186"/>
      <c r="F16" s="187">
        <v>1</v>
      </c>
      <c r="G16" s="186"/>
      <c r="H16" s="263"/>
      <c r="I16" s="264"/>
    </row>
    <row r="17" spans="1:9" ht="18" x14ac:dyDescent="0.25">
      <c r="A17" s="189"/>
      <c r="B17" s="181"/>
      <c r="C17" s="180"/>
      <c r="D17" s="186"/>
      <c r="E17" s="186"/>
      <c r="F17" s="187">
        <v>1</v>
      </c>
      <c r="G17" s="186"/>
      <c r="H17" s="263"/>
      <c r="I17" s="264"/>
    </row>
    <row r="18" spans="1:9" ht="18" x14ac:dyDescent="0.25">
      <c r="A18" s="189"/>
      <c r="B18" s="181"/>
      <c r="C18" s="180"/>
      <c r="D18" s="186"/>
      <c r="E18" s="186"/>
      <c r="F18" s="187">
        <v>1</v>
      </c>
      <c r="G18" s="186"/>
      <c r="H18" s="263"/>
      <c r="I18" s="264"/>
    </row>
    <row r="19" spans="1:9" ht="18" x14ac:dyDescent="0.25">
      <c r="A19" s="189"/>
      <c r="B19" s="181"/>
      <c r="C19" s="180"/>
      <c r="D19" s="186"/>
      <c r="E19" s="186"/>
      <c r="F19" s="187">
        <v>1</v>
      </c>
      <c r="G19" s="186"/>
      <c r="H19" s="263"/>
      <c r="I19" s="264"/>
    </row>
    <row r="20" spans="1:9" ht="18" x14ac:dyDescent="0.25">
      <c r="A20" s="189"/>
      <c r="B20" s="181"/>
      <c r="C20" s="180"/>
      <c r="D20" s="186"/>
      <c r="E20" s="186"/>
      <c r="F20" s="187">
        <v>1</v>
      </c>
      <c r="G20" s="186"/>
      <c r="H20" s="263"/>
      <c r="I20" s="264"/>
    </row>
    <row r="21" spans="1:9" ht="18" x14ac:dyDescent="0.25">
      <c r="A21" s="189"/>
      <c r="B21" s="181"/>
      <c r="C21" s="180"/>
      <c r="D21" s="186"/>
      <c r="E21" s="186"/>
      <c r="F21" s="187">
        <v>1</v>
      </c>
      <c r="G21" s="186"/>
      <c r="H21" s="263"/>
      <c r="I21" s="264"/>
    </row>
    <row r="22" spans="1:9" ht="18" x14ac:dyDescent="0.25">
      <c r="A22" s="189"/>
      <c r="B22" s="181"/>
      <c r="C22" s="180"/>
      <c r="D22" s="186"/>
      <c r="E22" s="186"/>
      <c r="F22" s="187">
        <v>1</v>
      </c>
      <c r="G22" s="186"/>
      <c r="H22" s="263"/>
      <c r="I22" s="264"/>
    </row>
    <row r="23" spans="1:9" ht="18" x14ac:dyDescent="0.25">
      <c r="A23" s="189"/>
      <c r="B23" s="181"/>
      <c r="C23" s="180"/>
      <c r="D23" s="186"/>
      <c r="E23" s="186"/>
      <c r="F23" s="187">
        <v>1</v>
      </c>
      <c r="G23" s="186"/>
      <c r="H23" s="263"/>
      <c r="I23" s="264"/>
    </row>
    <row r="24" spans="1:9" ht="18" x14ac:dyDescent="0.25">
      <c r="A24" s="176"/>
      <c r="B24" s="177"/>
      <c r="C24" s="176"/>
      <c r="D24" s="176"/>
      <c r="E24" s="176"/>
      <c r="F24" s="175" t="s">
        <v>142</v>
      </c>
      <c r="G24" s="174">
        <f>SUM(G14:G23)</f>
        <v>0</v>
      </c>
      <c r="H24" s="173" t="s">
        <v>141</v>
      </c>
      <c r="I24" s="172"/>
    </row>
    <row r="25" spans="1:9" ht="18" x14ac:dyDescent="0.25">
      <c r="A25" s="179"/>
      <c r="B25" s="181"/>
      <c r="C25" s="180"/>
      <c r="D25" s="180"/>
      <c r="E25" s="180"/>
      <c r="F25" s="187">
        <v>1</v>
      </c>
      <c r="G25" s="186"/>
      <c r="H25" s="263"/>
      <c r="I25" s="264"/>
    </row>
    <row r="26" spans="1:9" ht="18" x14ac:dyDescent="0.25">
      <c r="A26" s="189"/>
      <c r="B26" s="181"/>
      <c r="C26" s="180"/>
      <c r="D26" s="180"/>
      <c r="E26" s="180"/>
      <c r="F26" s="187">
        <v>1</v>
      </c>
      <c r="G26" s="186"/>
      <c r="H26" s="263"/>
      <c r="I26" s="264"/>
    </row>
    <row r="27" spans="1:9" ht="18" x14ac:dyDescent="0.25">
      <c r="A27" s="189"/>
      <c r="B27" s="181"/>
      <c r="C27" s="180"/>
      <c r="D27" s="180"/>
      <c r="E27" s="180"/>
      <c r="F27" s="187">
        <v>1</v>
      </c>
      <c r="G27" s="186"/>
      <c r="H27" s="263"/>
      <c r="I27" s="264"/>
    </row>
    <row r="28" spans="1:9" ht="18" x14ac:dyDescent="0.25">
      <c r="A28" s="189"/>
      <c r="B28" s="181"/>
      <c r="C28" s="180"/>
      <c r="D28" s="180"/>
      <c r="E28" s="180"/>
      <c r="F28" s="187">
        <v>1</v>
      </c>
      <c r="G28" s="186"/>
      <c r="H28" s="263"/>
      <c r="I28" s="264"/>
    </row>
    <row r="29" spans="1:9" ht="18" x14ac:dyDescent="0.25">
      <c r="A29" s="189"/>
      <c r="B29" s="181"/>
      <c r="C29" s="180"/>
      <c r="D29" s="180"/>
      <c r="E29" s="180"/>
      <c r="F29" s="187">
        <v>1</v>
      </c>
      <c r="G29" s="186"/>
      <c r="H29" s="263"/>
      <c r="I29" s="264"/>
    </row>
    <row r="30" spans="1:9" ht="18" x14ac:dyDescent="0.25">
      <c r="A30" s="189"/>
      <c r="B30" s="181"/>
      <c r="C30" s="180"/>
      <c r="D30" s="180"/>
      <c r="E30" s="180"/>
      <c r="F30" s="187">
        <v>1</v>
      </c>
      <c r="G30" s="186"/>
      <c r="H30" s="263"/>
      <c r="I30" s="264"/>
    </row>
    <row r="31" spans="1:9" ht="18" x14ac:dyDescent="0.25">
      <c r="A31" s="189"/>
      <c r="B31" s="181"/>
      <c r="C31" s="180"/>
      <c r="D31" s="180"/>
      <c r="E31" s="180"/>
      <c r="F31" s="187">
        <v>1</v>
      </c>
      <c r="G31" s="186"/>
      <c r="H31" s="263"/>
      <c r="I31" s="264"/>
    </row>
    <row r="32" spans="1:9" ht="18" x14ac:dyDescent="0.25">
      <c r="A32" s="189"/>
      <c r="B32" s="181"/>
      <c r="C32" s="180"/>
      <c r="D32" s="180"/>
      <c r="E32" s="180"/>
      <c r="F32" s="187">
        <v>1</v>
      </c>
      <c r="G32" s="186"/>
      <c r="H32" s="263"/>
      <c r="I32" s="264"/>
    </row>
    <row r="33" spans="1:9" ht="18" x14ac:dyDescent="0.25">
      <c r="A33" s="189"/>
      <c r="B33" s="181"/>
      <c r="C33" s="180"/>
      <c r="D33" s="180"/>
      <c r="E33" s="180"/>
      <c r="F33" s="187">
        <v>1</v>
      </c>
      <c r="G33" s="186"/>
      <c r="H33" s="263"/>
      <c r="I33" s="264"/>
    </row>
    <row r="34" spans="1:9" ht="18" x14ac:dyDescent="0.25">
      <c r="A34" s="189"/>
      <c r="B34" s="181"/>
      <c r="C34" s="180"/>
      <c r="D34" s="180"/>
      <c r="E34" s="180"/>
      <c r="F34" s="187">
        <v>1</v>
      </c>
      <c r="G34" s="186"/>
      <c r="H34" s="263"/>
      <c r="I34" s="264"/>
    </row>
    <row r="35" spans="1:9" ht="18" x14ac:dyDescent="0.25">
      <c r="A35" s="176"/>
      <c r="B35" s="177"/>
      <c r="C35" s="176"/>
      <c r="D35" s="176"/>
      <c r="E35" s="176"/>
      <c r="F35" s="175" t="s">
        <v>142</v>
      </c>
      <c r="G35" s="174">
        <f>SUM(G25:G34)</f>
        <v>0</v>
      </c>
      <c r="H35" s="173" t="s">
        <v>141</v>
      </c>
      <c r="I35" s="172"/>
    </row>
    <row r="36" spans="1:9" ht="18" x14ac:dyDescent="0.25">
      <c r="A36" s="179"/>
      <c r="B36" s="181"/>
      <c r="C36" s="180"/>
      <c r="D36" s="178"/>
      <c r="E36" s="186"/>
      <c r="F36" s="187">
        <v>1</v>
      </c>
      <c r="G36" s="186"/>
      <c r="H36" s="263"/>
      <c r="I36" s="264"/>
    </row>
    <row r="37" spans="1:9" ht="18" x14ac:dyDescent="0.25">
      <c r="A37" s="189"/>
      <c r="B37" s="181"/>
      <c r="C37" s="180"/>
      <c r="D37" s="178"/>
      <c r="E37" s="186"/>
      <c r="F37" s="187">
        <v>1</v>
      </c>
      <c r="G37" s="186"/>
      <c r="H37" s="263"/>
      <c r="I37" s="264"/>
    </row>
    <row r="38" spans="1:9" ht="18" x14ac:dyDescent="0.25">
      <c r="A38" s="189"/>
      <c r="B38" s="181"/>
      <c r="C38" s="180"/>
      <c r="D38" s="178"/>
      <c r="E38" s="186"/>
      <c r="F38" s="187">
        <v>1</v>
      </c>
      <c r="G38" s="186"/>
      <c r="H38" s="263"/>
      <c r="I38" s="264"/>
    </row>
    <row r="39" spans="1:9" ht="18" x14ac:dyDescent="0.25">
      <c r="A39" s="189"/>
      <c r="B39" s="181"/>
      <c r="C39" s="180"/>
      <c r="D39" s="178"/>
      <c r="E39" s="186"/>
      <c r="F39" s="187">
        <v>1</v>
      </c>
      <c r="G39" s="186"/>
      <c r="H39" s="263"/>
      <c r="I39" s="264"/>
    </row>
    <row r="40" spans="1:9" ht="18" x14ac:dyDescent="0.25">
      <c r="A40" s="189"/>
      <c r="B40" s="181"/>
      <c r="C40" s="180"/>
      <c r="D40" s="178"/>
      <c r="E40" s="186"/>
      <c r="F40" s="187">
        <v>1</v>
      </c>
      <c r="G40" s="186"/>
      <c r="H40" s="263"/>
      <c r="I40" s="264"/>
    </row>
    <row r="41" spans="1:9" ht="18" x14ac:dyDescent="0.25">
      <c r="A41" s="189"/>
      <c r="B41" s="181"/>
      <c r="C41" s="180"/>
      <c r="D41" s="178"/>
      <c r="E41" s="186"/>
      <c r="F41" s="187">
        <v>1</v>
      </c>
      <c r="G41" s="186"/>
      <c r="H41" s="263"/>
      <c r="I41" s="264"/>
    </row>
    <row r="42" spans="1:9" ht="18" x14ac:dyDescent="0.25">
      <c r="A42" s="189"/>
      <c r="B42" s="181"/>
      <c r="C42" s="180"/>
      <c r="D42" s="178"/>
      <c r="E42" s="186"/>
      <c r="F42" s="187">
        <v>1</v>
      </c>
      <c r="G42" s="186"/>
      <c r="H42" s="263"/>
      <c r="I42" s="264"/>
    </row>
    <row r="43" spans="1:9" ht="18" x14ac:dyDescent="0.25">
      <c r="A43" s="189"/>
      <c r="B43" s="181"/>
      <c r="C43" s="180"/>
      <c r="D43" s="178"/>
      <c r="E43" s="186"/>
      <c r="F43" s="187">
        <v>1</v>
      </c>
      <c r="G43" s="186"/>
      <c r="H43" s="263"/>
      <c r="I43" s="264"/>
    </row>
    <row r="44" spans="1:9" ht="18" x14ac:dyDescent="0.25">
      <c r="A44" s="189"/>
      <c r="B44" s="181"/>
      <c r="C44" s="180"/>
      <c r="D44" s="178"/>
      <c r="E44" s="186"/>
      <c r="F44" s="187">
        <v>1</v>
      </c>
      <c r="G44" s="186"/>
      <c r="H44" s="263"/>
      <c r="I44" s="264"/>
    </row>
    <row r="45" spans="1:9" ht="18" x14ac:dyDescent="0.25">
      <c r="A45" s="189"/>
      <c r="B45" s="181"/>
      <c r="C45" s="180"/>
      <c r="D45" s="178"/>
      <c r="E45" s="186"/>
      <c r="F45" s="187">
        <v>1</v>
      </c>
      <c r="G45" s="186"/>
      <c r="H45" s="263"/>
      <c r="I45" s="264"/>
    </row>
    <row r="46" spans="1:9" ht="18" x14ac:dyDescent="0.25">
      <c r="A46" s="176"/>
      <c r="B46" s="177"/>
      <c r="C46" s="176"/>
      <c r="D46" s="176"/>
      <c r="E46" s="176"/>
      <c r="F46" s="175" t="s">
        <v>142</v>
      </c>
      <c r="G46" s="174">
        <f>SUM(G36:G45)</f>
        <v>0</v>
      </c>
      <c r="H46" s="173" t="s">
        <v>141</v>
      </c>
      <c r="I46" s="172"/>
    </row>
    <row r="47" spans="1:9" ht="15.75" thickBot="1" x14ac:dyDescent="0.3"/>
    <row r="48" spans="1:9" ht="18.75" thickBot="1" x14ac:dyDescent="0.3">
      <c r="F48" s="171" t="s">
        <v>140</v>
      </c>
      <c r="G48" s="170">
        <f>G13+G24+G35+G46</f>
        <v>0</v>
      </c>
    </row>
    <row r="50" spans="1:1" x14ac:dyDescent="0.25">
      <c r="A50" s="169" t="s">
        <v>139</v>
      </c>
    </row>
  </sheetData>
  <mergeCells count="42">
    <mergeCell ref="H41:I41"/>
    <mergeCell ref="H42:I42"/>
    <mergeCell ref="H43:I43"/>
    <mergeCell ref="H44:I44"/>
    <mergeCell ref="H45:I45"/>
    <mergeCell ref="H40:I40"/>
    <mergeCell ref="H28:I28"/>
    <mergeCell ref="H29:I29"/>
    <mergeCell ref="H30:I30"/>
    <mergeCell ref="H31:I31"/>
    <mergeCell ref="H32:I32"/>
    <mergeCell ref="H33:I33"/>
    <mergeCell ref="H34:I34"/>
    <mergeCell ref="H36:I36"/>
    <mergeCell ref="H37:I37"/>
    <mergeCell ref="H38:I38"/>
    <mergeCell ref="H23:I23"/>
    <mergeCell ref="H25:I25"/>
    <mergeCell ref="H26:I26"/>
    <mergeCell ref="H27:I27"/>
    <mergeCell ref="H39:I39"/>
    <mergeCell ref="H18:I18"/>
    <mergeCell ref="H19:I19"/>
    <mergeCell ref="H20:I20"/>
    <mergeCell ref="H21:I21"/>
    <mergeCell ref="H22:I22"/>
    <mergeCell ref="H12:I12"/>
    <mergeCell ref="H14:I14"/>
    <mergeCell ref="H15:I15"/>
    <mergeCell ref="H16:I16"/>
    <mergeCell ref="H17:I17"/>
    <mergeCell ref="H7:I7"/>
    <mergeCell ref="H8:I8"/>
    <mergeCell ref="H9:I9"/>
    <mergeCell ref="H10:I10"/>
    <mergeCell ref="H11:I11"/>
    <mergeCell ref="A1:I1"/>
    <mergeCell ref="H3:I3"/>
    <mergeCell ref="H4:I4"/>
    <mergeCell ref="H5:I5"/>
    <mergeCell ref="H6:I6"/>
    <mergeCell ref="H2:I2"/>
  </mergeCells>
  <dataValidations count="1">
    <dataValidation type="list" allowBlank="1" showInputMessage="1" showErrorMessage="1" sqref="C3:C12 C36:C45 C25:E34 C14:C23" xr:uid="{32F5C671-E728-491B-B2DC-DE90EFFA1A1E}">
      <formula1>$N$1:$N$8</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2"/>
  <sheetViews>
    <sheetView view="pageLayout" zoomScale="120" zoomScaleNormal="100" zoomScalePageLayoutView="120" workbookViewId="0">
      <selection activeCell="B12" sqref="A12:H12"/>
    </sheetView>
  </sheetViews>
  <sheetFormatPr defaultColWidth="8.140625" defaultRowHeight="12" x14ac:dyDescent="0.2"/>
  <cols>
    <col min="1" max="1" width="3.85546875" style="8" bestFit="1" customWidth="1"/>
    <col min="2" max="2" width="5.5703125" style="19" customWidth="1"/>
    <col min="3" max="3" width="31.140625" style="9" customWidth="1"/>
    <col min="4" max="4" width="10.7109375" style="9" customWidth="1"/>
    <col min="5" max="5" width="7.140625" style="19" bestFit="1" customWidth="1"/>
    <col min="6" max="6" width="10" style="9" customWidth="1"/>
    <col min="7" max="7" width="12.85546875" style="9" customWidth="1"/>
    <col min="8" max="8" width="22.28515625" style="9" customWidth="1"/>
    <col min="9" max="16384" width="8.140625" style="9"/>
  </cols>
  <sheetData>
    <row r="1" spans="1:8" x14ac:dyDescent="0.2">
      <c r="F1" s="17"/>
      <c r="G1" s="22" t="s">
        <v>89</v>
      </c>
    </row>
    <row r="2" spans="1:8" ht="17.25" customHeight="1" thickBot="1" x14ac:dyDescent="0.3">
      <c r="A2" s="11"/>
      <c r="B2" s="13"/>
      <c r="C2" s="10"/>
      <c r="E2" s="48"/>
      <c r="F2" s="44" t="s">
        <v>123</v>
      </c>
      <c r="G2" s="58">
        <f>SUBTOTAL(9,$G$12:$G$1000)</f>
        <v>0</v>
      </c>
    </row>
    <row r="3" spans="1:8" x14ac:dyDescent="0.2">
      <c r="A3" s="11"/>
      <c r="B3" s="13"/>
      <c r="C3" s="10"/>
      <c r="D3" s="13"/>
      <c r="E3" s="25"/>
      <c r="F3" s="12"/>
      <c r="G3" s="2"/>
    </row>
    <row r="4" spans="1:8" x14ac:dyDescent="0.2">
      <c r="A4" s="9"/>
      <c r="C4" s="10" t="s">
        <v>21</v>
      </c>
      <c r="D4" s="35">
        <f>'PS Invoice Summary'!C12</f>
        <v>0</v>
      </c>
      <c r="G4" s="10" t="s">
        <v>93</v>
      </c>
      <c r="H4" s="41">
        <f>'PS Invoice Summary'!I10</f>
        <v>0</v>
      </c>
    </row>
    <row r="5" spans="1:8" x14ac:dyDescent="0.2">
      <c r="A5" s="9"/>
      <c r="C5" s="10" t="s">
        <v>23</v>
      </c>
      <c r="D5" s="36">
        <f>'PS Invoice Summary'!C13</f>
        <v>0</v>
      </c>
      <c r="G5" s="10" t="s">
        <v>24</v>
      </c>
      <c r="H5" s="87">
        <f>'PS Invoice Summary'!I13</f>
        <v>0</v>
      </c>
    </row>
    <row r="6" spans="1:8" x14ac:dyDescent="0.2">
      <c r="A6" s="2"/>
      <c r="B6" s="13"/>
      <c r="E6" s="10" t="s">
        <v>25</v>
      </c>
      <c r="F6" s="39">
        <f>'PS Invoice Summary'!I14</f>
        <v>0</v>
      </c>
      <c r="G6" s="38" t="s">
        <v>26</v>
      </c>
      <c r="H6" s="88">
        <f>'PS Invoice Summary'!K14</f>
        <v>0</v>
      </c>
    </row>
    <row r="7" spans="1:8" x14ac:dyDescent="0.2">
      <c r="A7" s="11"/>
      <c r="B7" s="13"/>
      <c r="C7" s="2"/>
      <c r="G7" s="10" t="s">
        <v>28</v>
      </c>
      <c r="H7" s="89">
        <f>'PS Invoice Summary'!I15</f>
        <v>0</v>
      </c>
    </row>
    <row r="8" spans="1:8" ht="6" customHeight="1" thickBot="1" x14ac:dyDescent="0.25">
      <c r="A8" s="27"/>
      <c r="B8" s="29"/>
      <c r="C8" s="30"/>
      <c r="D8" s="29"/>
      <c r="E8" s="32"/>
      <c r="F8" s="32"/>
      <c r="G8" s="28"/>
      <c r="H8" s="54"/>
    </row>
    <row r="9" spans="1:8" ht="8.25" customHeight="1" thickTop="1" x14ac:dyDescent="0.2">
      <c r="A9" s="11"/>
      <c r="B9" s="13"/>
      <c r="C9" s="10"/>
      <c r="D9" s="13"/>
      <c r="E9" s="13"/>
      <c r="F9" s="2"/>
      <c r="G9" s="2"/>
    </row>
    <row r="10" spans="1:8" ht="12.75" customHeight="1" x14ac:dyDescent="0.2">
      <c r="A10" s="13" t="s">
        <v>94</v>
      </c>
      <c r="B10" s="13" t="s">
        <v>95</v>
      </c>
      <c r="C10" s="13" t="s">
        <v>96</v>
      </c>
      <c r="D10" s="13" t="s">
        <v>97</v>
      </c>
      <c r="E10" s="13" t="s">
        <v>98</v>
      </c>
      <c r="F10" s="13" t="s">
        <v>108</v>
      </c>
      <c r="G10" s="13" t="s">
        <v>124</v>
      </c>
      <c r="H10" s="167" t="s">
        <v>101</v>
      </c>
    </row>
    <row r="11" spans="1:8" ht="24" x14ac:dyDescent="0.2">
      <c r="A11" s="50" t="s">
        <v>125</v>
      </c>
      <c r="B11" s="50" t="s">
        <v>103</v>
      </c>
      <c r="C11" s="51" t="s">
        <v>126</v>
      </c>
      <c r="D11" s="52" t="s">
        <v>127</v>
      </c>
      <c r="E11" s="50" t="s">
        <v>128</v>
      </c>
      <c r="F11" s="50" t="s">
        <v>106</v>
      </c>
      <c r="G11" s="50" t="s">
        <v>129</v>
      </c>
      <c r="H11" s="53" t="s">
        <v>130</v>
      </c>
    </row>
    <row r="12" spans="1:8" ht="14.25" customHeight="1" x14ac:dyDescent="0.2">
      <c r="A12" s="111"/>
      <c r="B12" s="111"/>
      <c r="C12" s="112"/>
      <c r="D12" s="113"/>
      <c r="E12" s="114"/>
      <c r="F12" s="115"/>
      <c r="G12" s="115"/>
      <c r="H12" s="116"/>
    </row>
    <row r="13" spans="1:8" ht="14.25" customHeight="1" x14ac:dyDescent="0.2">
      <c r="A13" s="19"/>
      <c r="D13" s="60"/>
      <c r="E13" s="166"/>
      <c r="F13" s="62"/>
      <c r="G13" s="62"/>
      <c r="H13" s="63"/>
    </row>
    <row r="14" spans="1:8" ht="14.25" customHeight="1" x14ac:dyDescent="0.2">
      <c r="A14" s="19"/>
      <c r="D14" s="60"/>
      <c r="E14" s="166"/>
      <c r="F14" s="62"/>
      <c r="G14" s="62"/>
      <c r="H14" s="63"/>
    </row>
    <row r="15" spans="1:8" ht="14.25" customHeight="1" x14ac:dyDescent="0.2">
      <c r="A15" s="19"/>
      <c r="D15" s="60"/>
      <c r="E15" s="166"/>
      <c r="F15" s="62"/>
      <c r="G15" s="62"/>
      <c r="H15" s="63"/>
    </row>
    <row r="16" spans="1:8" ht="14.25" customHeight="1" x14ac:dyDescent="0.2">
      <c r="A16" s="19"/>
      <c r="D16" s="60"/>
      <c r="E16" s="166"/>
      <c r="F16" s="62"/>
      <c r="G16" s="62"/>
      <c r="H16" s="63"/>
    </row>
    <row r="17" spans="1:8" ht="14.25" customHeight="1" x14ac:dyDescent="0.2">
      <c r="A17" s="19"/>
      <c r="D17" s="60"/>
      <c r="E17" s="166"/>
      <c r="F17" s="62"/>
      <c r="G17" s="62"/>
      <c r="H17" s="63"/>
    </row>
    <row r="18" spans="1:8" ht="14.25" customHeight="1" x14ac:dyDescent="0.2">
      <c r="A18" s="19"/>
      <c r="D18" s="60"/>
      <c r="E18" s="166"/>
      <c r="F18" s="62"/>
      <c r="G18" s="62"/>
      <c r="H18" s="63"/>
    </row>
    <row r="19" spans="1:8" ht="14.25" customHeight="1" x14ac:dyDescent="0.2">
      <c r="A19" s="19"/>
      <c r="D19" s="60"/>
      <c r="E19" s="166"/>
      <c r="F19" s="62"/>
      <c r="G19" s="62"/>
      <c r="H19" s="63"/>
    </row>
    <row r="20" spans="1:8" ht="14.25" customHeight="1" x14ac:dyDescent="0.2">
      <c r="A20" s="19"/>
      <c r="D20" s="60"/>
      <c r="E20" s="166"/>
      <c r="F20" s="62"/>
      <c r="G20" s="62"/>
      <c r="H20" s="63"/>
    </row>
    <row r="21" spans="1:8" ht="14.25" customHeight="1" x14ac:dyDescent="0.2">
      <c r="A21" s="19"/>
      <c r="D21" s="60"/>
      <c r="E21" s="166"/>
      <c r="F21" s="62"/>
      <c r="G21" s="62"/>
      <c r="H21" s="63"/>
    </row>
    <row r="22" spans="1:8" ht="14.25" customHeight="1" x14ac:dyDescent="0.2">
      <c r="A22" s="19"/>
      <c r="D22" s="60"/>
      <c r="E22" s="166"/>
      <c r="F22" s="62"/>
      <c r="G22" s="62"/>
      <c r="H22" s="63"/>
    </row>
    <row r="23" spans="1:8" ht="14.25" customHeight="1" x14ac:dyDescent="0.2">
      <c r="A23" s="19"/>
      <c r="D23" s="60"/>
      <c r="E23" s="166"/>
      <c r="F23" s="62"/>
      <c r="G23" s="62"/>
      <c r="H23" s="63"/>
    </row>
    <row r="24" spans="1:8" ht="14.25" customHeight="1" x14ac:dyDescent="0.2">
      <c r="A24" s="19"/>
      <c r="D24" s="60"/>
      <c r="E24" s="166"/>
      <c r="F24" s="62"/>
      <c r="G24" s="62"/>
      <c r="H24" s="63"/>
    </row>
    <row r="25" spans="1:8" ht="14.25" customHeight="1" x14ac:dyDescent="0.2">
      <c r="A25" s="19"/>
      <c r="D25" s="60"/>
      <c r="E25" s="166"/>
      <c r="F25" s="62"/>
      <c r="G25" s="62"/>
      <c r="H25" s="63"/>
    </row>
    <row r="26" spans="1:8" ht="14.25" customHeight="1" x14ac:dyDescent="0.2">
      <c r="A26" s="19"/>
      <c r="D26" s="60"/>
      <c r="E26" s="166"/>
      <c r="F26" s="62"/>
      <c r="G26" s="62"/>
      <c r="H26" s="63"/>
    </row>
    <row r="27" spans="1:8" ht="14.25" customHeight="1" x14ac:dyDescent="0.2">
      <c r="A27" s="19"/>
      <c r="D27" s="60"/>
      <c r="E27" s="166"/>
      <c r="F27" s="62"/>
      <c r="G27" s="62"/>
      <c r="H27" s="63"/>
    </row>
    <row r="28" spans="1:8" ht="14.25" customHeight="1" x14ac:dyDescent="0.2">
      <c r="A28" s="19"/>
      <c r="D28" s="60"/>
      <c r="E28" s="166"/>
      <c r="F28" s="62"/>
      <c r="G28" s="62"/>
      <c r="H28" s="63"/>
    </row>
    <row r="29" spans="1:8" ht="14.25" customHeight="1" x14ac:dyDescent="0.2">
      <c r="A29" s="19"/>
      <c r="D29" s="60"/>
      <c r="E29" s="166"/>
      <c r="F29" s="62"/>
      <c r="G29" s="62"/>
      <c r="H29" s="63"/>
    </row>
    <row r="30" spans="1:8" ht="14.25" customHeight="1" x14ac:dyDescent="0.2">
      <c r="A30" s="19"/>
      <c r="D30" s="60"/>
      <c r="E30" s="166"/>
      <c r="F30" s="62"/>
      <c r="G30" s="62"/>
      <c r="H30" s="63"/>
    </row>
    <row r="31" spans="1:8" ht="14.25" customHeight="1" x14ac:dyDescent="0.2">
      <c r="A31" s="19"/>
      <c r="D31" s="60"/>
      <c r="E31" s="166"/>
      <c r="F31" s="62"/>
      <c r="G31" s="62"/>
      <c r="H31" s="63"/>
    </row>
    <row r="32" spans="1:8" ht="14.25" customHeight="1" x14ac:dyDescent="0.2">
      <c r="A32" s="19"/>
      <c r="D32" s="60"/>
      <c r="E32" s="166"/>
      <c r="F32" s="62"/>
      <c r="G32" s="62"/>
      <c r="H32" s="63"/>
    </row>
    <row r="33" spans="1:8" ht="14.25" customHeight="1" x14ac:dyDescent="0.2">
      <c r="A33" s="19"/>
      <c r="D33" s="60"/>
      <c r="E33" s="166"/>
      <c r="F33" s="62"/>
      <c r="G33" s="62"/>
      <c r="H33" s="63"/>
    </row>
    <row r="34" spans="1:8" ht="14.25" customHeight="1" x14ac:dyDescent="0.2">
      <c r="A34" s="19"/>
      <c r="D34" s="60"/>
      <c r="E34" s="166"/>
      <c r="F34" s="62"/>
      <c r="G34" s="62"/>
      <c r="H34" s="63"/>
    </row>
    <row r="35" spans="1:8" ht="14.25" customHeight="1" x14ac:dyDescent="0.2">
      <c r="A35" s="19"/>
      <c r="D35" s="60"/>
      <c r="E35" s="166"/>
      <c r="F35" s="62"/>
      <c r="G35" s="62"/>
      <c r="H35" s="63"/>
    </row>
    <row r="36" spans="1:8" ht="14.25" customHeight="1" x14ac:dyDescent="0.2">
      <c r="A36" s="19"/>
      <c r="D36" s="60"/>
      <c r="E36" s="166"/>
      <c r="F36" s="62"/>
      <c r="G36" s="62"/>
      <c r="H36" s="63"/>
    </row>
    <row r="37" spans="1:8" ht="14.25" customHeight="1" x14ac:dyDescent="0.2">
      <c r="A37" s="19"/>
      <c r="D37" s="60"/>
      <c r="E37" s="166"/>
      <c r="F37" s="62"/>
      <c r="G37" s="62"/>
      <c r="H37" s="63"/>
    </row>
    <row r="38" spans="1:8" ht="14.25" customHeight="1" x14ac:dyDescent="0.2">
      <c r="A38" s="19"/>
      <c r="D38" s="60"/>
      <c r="E38" s="166"/>
      <c r="F38" s="62"/>
      <c r="G38" s="62"/>
      <c r="H38" s="63"/>
    </row>
    <row r="39" spans="1:8" ht="14.25" customHeight="1" x14ac:dyDescent="0.2">
      <c r="A39" s="19"/>
      <c r="D39" s="60"/>
      <c r="E39" s="166"/>
      <c r="F39" s="62"/>
      <c r="G39" s="62"/>
      <c r="H39" s="63"/>
    </row>
    <row r="40" spans="1:8" ht="14.25" customHeight="1" x14ac:dyDescent="0.2">
      <c r="A40" s="19"/>
      <c r="D40" s="60"/>
      <c r="E40" s="166"/>
      <c r="F40" s="62"/>
      <c r="G40" s="62"/>
      <c r="H40" s="63"/>
    </row>
    <row r="41" spans="1:8" ht="14.25" customHeight="1" x14ac:dyDescent="0.2">
      <c r="A41" s="19"/>
      <c r="D41" s="60"/>
      <c r="E41" s="166"/>
      <c r="F41" s="62"/>
      <c r="G41" s="62"/>
      <c r="H41" s="63"/>
    </row>
    <row r="42" spans="1:8" ht="14.25" customHeight="1" x14ac:dyDescent="0.2">
      <c r="A42" s="19"/>
      <c r="D42" s="60"/>
      <c r="E42" s="166"/>
      <c r="F42" s="62"/>
      <c r="G42" s="62"/>
      <c r="H42" s="63"/>
    </row>
    <row r="43" spans="1:8" ht="14.25" customHeight="1" x14ac:dyDescent="0.2">
      <c r="A43" s="19"/>
      <c r="D43" s="60"/>
      <c r="E43" s="166"/>
      <c r="F43" s="62"/>
      <c r="G43" s="62"/>
      <c r="H43" s="63"/>
    </row>
    <row r="44" spans="1:8" ht="14.25" customHeight="1" x14ac:dyDescent="0.2">
      <c r="A44" s="19"/>
      <c r="D44" s="60"/>
      <c r="E44" s="166"/>
      <c r="F44" s="62"/>
      <c r="G44" s="62"/>
      <c r="H44" s="63"/>
    </row>
    <row r="45" spans="1:8" ht="14.25" customHeight="1" x14ac:dyDescent="0.2">
      <c r="A45" s="19"/>
      <c r="D45" s="60"/>
      <c r="E45" s="166"/>
      <c r="F45" s="62"/>
      <c r="G45" s="62"/>
      <c r="H45" s="63"/>
    </row>
    <row r="46" spans="1:8" ht="14.25" customHeight="1" x14ac:dyDescent="0.2">
      <c r="A46" s="19"/>
      <c r="D46" s="60"/>
      <c r="E46" s="166"/>
      <c r="F46" s="62"/>
      <c r="G46" s="62"/>
      <c r="H46" s="63"/>
    </row>
    <row r="47" spans="1:8" ht="14.25" customHeight="1" x14ac:dyDescent="0.2">
      <c r="A47" s="19"/>
      <c r="D47" s="60"/>
      <c r="E47" s="166"/>
      <c r="F47" s="62"/>
      <c r="G47" s="62"/>
      <c r="H47" s="63"/>
    </row>
    <row r="48" spans="1:8" ht="14.25" customHeight="1" x14ac:dyDescent="0.2">
      <c r="A48" s="19"/>
      <c r="D48" s="60"/>
      <c r="E48" s="166"/>
      <c r="F48" s="62"/>
      <c r="G48" s="62"/>
      <c r="H48" s="63"/>
    </row>
    <row r="49" spans="1:8" ht="14.25" customHeight="1" x14ac:dyDescent="0.2">
      <c r="A49" s="19"/>
      <c r="D49" s="60"/>
      <c r="E49" s="166"/>
      <c r="F49" s="62"/>
      <c r="G49" s="62"/>
      <c r="H49" s="63"/>
    </row>
    <row r="50" spans="1:8" ht="14.25" customHeight="1" x14ac:dyDescent="0.2">
      <c r="A50" s="19"/>
      <c r="D50" s="60"/>
      <c r="E50" s="166"/>
      <c r="F50" s="62"/>
      <c r="G50" s="62"/>
      <c r="H50" s="63"/>
    </row>
    <row r="51" spans="1:8" ht="14.25" customHeight="1" x14ac:dyDescent="0.2">
      <c r="A51" s="19"/>
      <c r="D51" s="60"/>
      <c r="E51" s="166"/>
      <c r="F51" s="62"/>
      <c r="G51" s="62"/>
      <c r="H51" s="63"/>
    </row>
    <row r="52" spans="1:8" ht="14.25" customHeight="1" x14ac:dyDescent="0.2">
      <c r="A52" s="24"/>
      <c r="E52" s="23"/>
      <c r="F52" s="21"/>
      <c r="G52" s="43"/>
    </row>
  </sheetData>
  <pageMargins left="0.2" right="0.2" top="1" bottom="0.75" header="0.3" footer="0.3"/>
  <pageSetup orientation="portrait" r:id="rId1"/>
  <headerFooter>
    <oddHeader>&amp;C&amp;"Arial,Bold"&amp;12Other Costs
&amp;"Arial,Regular"(Include subconsultants here)&amp;"Arial,Bold"
Schedule No. ___</oddHeader>
    <oddFooter xml:space="preserve">&amp;C
&amp;A&amp;R&amp;8Version Revised 03/28/2024  </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52"/>
  <sheetViews>
    <sheetView view="pageLayout" zoomScale="120" zoomScaleNormal="100" zoomScalePageLayoutView="120" workbookViewId="0">
      <selection activeCell="B12" sqref="A12:J12"/>
    </sheetView>
  </sheetViews>
  <sheetFormatPr defaultColWidth="8.140625" defaultRowHeight="12" x14ac:dyDescent="0.2"/>
  <cols>
    <col min="1" max="1" width="7.85546875" style="8" bestFit="1" customWidth="1"/>
    <col min="2" max="2" width="5.5703125" style="19" customWidth="1"/>
    <col min="3" max="3" width="19.140625" style="9" customWidth="1"/>
    <col min="4" max="4" width="27.28515625" style="9" customWidth="1"/>
    <col min="5" max="5" width="7.140625" style="19" bestFit="1" customWidth="1"/>
    <col min="6" max="6" width="2.28515625" style="19" bestFit="1" customWidth="1"/>
    <col min="7" max="7" width="8.85546875" style="9" bestFit="1" customWidth="1"/>
    <col min="8" max="8" width="2" style="9" customWidth="1"/>
    <col min="9" max="9" width="12.140625" style="9" customWidth="1"/>
    <col min="10" max="16384" width="8.140625" style="9"/>
  </cols>
  <sheetData>
    <row r="1" spans="1:10" x14ac:dyDescent="0.2">
      <c r="G1" s="17"/>
      <c r="I1" s="22"/>
    </row>
    <row r="2" spans="1:10" ht="17.25" customHeight="1" x14ac:dyDescent="0.25">
      <c r="A2" s="11"/>
      <c r="B2" s="13"/>
      <c r="C2" s="10"/>
      <c r="D2" s="44" t="s">
        <v>131</v>
      </c>
      <c r="E2" s="47">
        <f>SUBTOTAL(9,$E$12:$E$998)</f>
        <v>0</v>
      </c>
      <c r="F2" s="48"/>
      <c r="G2" s="59"/>
      <c r="H2" s="4"/>
      <c r="I2" s="61"/>
    </row>
    <row r="3" spans="1:10" x14ac:dyDescent="0.2">
      <c r="A3" s="11"/>
      <c r="B3" s="13"/>
      <c r="C3" s="10"/>
      <c r="D3" s="13"/>
      <c r="E3" s="25"/>
      <c r="F3" s="25"/>
      <c r="G3" s="12"/>
      <c r="H3" s="2"/>
    </row>
    <row r="4" spans="1:10" x14ac:dyDescent="0.2">
      <c r="A4" s="9"/>
      <c r="B4" s="10" t="s">
        <v>21</v>
      </c>
      <c r="C4" s="35">
        <f>'PS Invoice Summary'!C12</f>
        <v>0</v>
      </c>
      <c r="D4" s="10" t="s">
        <v>93</v>
      </c>
      <c r="E4" s="41">
        <f>'PS Invoice Summary'!I10</f>
        <v>0</v>
      </c>
      <c r="F4" s="49"/>
      <c r="G4" s="37"/>
      <c r="H4" s="31"/>
    </row>
    <row r="5" spans="1:10" x14ac:dyDescent="0.2">
      <c r="A5" s="9"/>
      <c r="B5" s="10" t="s">
        <v>23</v>
      </c>
      <c r="C5" s="36">
        <f>'PS Invoice Summary'!C13</f>
        <v>0</v>
      </c>
      <c r="D5" s="10" t="s">
        <v>24</v>
      </c>
      <c r="E5" s="87">
        <f>'PS Invoice Summary'!I13</f>
        <v>0</v>
      </c>
      <c r="F5" s="18"/>
      <c r="G5" s="15"/>
      <c r="H5" s="15"/>
    </row>
    <row r="6" spans="1:10" x14ac:dyDescent="0.2">
      <c r="A6" s="2"/>
      <c r="B6" s="13"/>
      <c r="D6" s="10" t="s">
        <v>25</v>
      </c>
      <c r="E6" s="88">
        <f>'PS Invoice Summary'!I14</f>
        <v>0</v>
      </c>
      <c r="F6" s="38" t="s">
        <v>26</v>
      </c>
      <c r="G6" s="39">
        <f>'PS Invoice Summary'!K14</f>
        <v>0</v>
      </c>
    </row>
    <row r="7" spans="1:10" x14ac:dyDescent="0.2">
      <c r="A7" s="11"/>
      <c r="B7" s="13"/>
      <c r="C7" s="2"/>
      <c r="D7" s="10" t="s">
        <v>28</v>
      </c>
      <c r="E7" s="89">
        <f>'PS Invoice Summary'!I15</f>
        <v>0</v>
      </c>
      <c r="F7" s="20"/>
      <c r="G7" s="40"/>
      <c r="H7" s="40"/>
    </row>
    <row r="8" spans="1:10" ht="6" customHeight="1" thickBot="1" x14ac:dyDescent="0.25">
      <c r="A8" s="27"/>
      <c r="B8" s="29"/>
      <c r="C8" s="30"/>
      <c r="D8" s="29"/>
      <c r="E8" s="32"/>
      <c r="F8" s="32"/>
      <c r="G8" s="32"/>
      <c r="H8" s="28"/>
      <c r="I8" s="54"/>
      <c r="J8" s="32"/>
    </row>
    <row r="9" spans="1:10" ht="8.25" customHeight="1" thickTop="1" x14ac:dyDescent="0.2">
      <c r="A9" s="11"/>
      <c r="B9" s="13"/>
      <c r="C9" s="10"/>
      <c r="D9" s="13"/>
      <c r="E9" s="13"/>
      <c r="F9" s="13"/>
      <c r="G9" s="2"/>
      <c r="H9" s="2"/>
    </row>
    <row r="10" spans="1:10" ht="12.75" customHeight="1" x14ac:dyDescent="0.2">
      <c r="A10" s="13" t="s">
        <v>94</v>
      </c>
      <c r="B10" s="13" t="s">
        <v>95</v>
      </c>
      <c r="C10" s="13" t="s">
        <v>96</v>
      </c>
      <c r="D10" s="13" t="s">
        <v>97</v>
      </c>
      <c r="E10" s="13" t="s">
        <v>98</v>
      </c>
      <c r="F10" s="268" t="s">
        <v>108</v>
      </c>
      <c r="G10" s="268"/>
      <c r="H10" s="268"/>
      <c r="I10" s="268"/>
    </row>
    <row r="11" spans="1:10" ht="24" x14ac:dyDescent="0.2">
      <c r="A11" s="50" t="s">
        <v>112</v>
      </c>
      <c r="B11" s="50" t="s">
        <v>103</v>
      </c>
      <c r="C11" s="51" t="s">
        <v>104</v>
      </c>
      <c r="D11" s="52" t="s">
        <v>121</v>
      </c>
      <c r="E11" s="50" t="s">
        <v>132</v>
      </c>
      <c r="F11" s="267" t="s">
        <v>122</v>
      </c>
      <c r="G11" s="267"/>
      <c r="H11" s="267"/>
      <c r="I11" s="267"/>
      <c r="J11" s="50" t="s">
        <v>133</v>
      </c>
    </row>
    <row r="12" spans="1:10" ht="14.25" customHeight="1" x14ac:dyDescent="0.2">
      <c r="A12" s="55"/>
      <c r="B12" s="46"/>
      <c r="C12" s="14"/>
      <c r="D12" s="56"/>
      <c r="E12" s="57"/>
      <c r="F12" s="269"/>
      <c r="G12" s="269"/>
      <c r="H12" s="269"/>
      <c r="I12" s="269"/>
      <c r="J12" s="14"/>
    </row>
    <row r="13" spans="1:10" ht="14.25" customHeight="1" x14ac:dyDescent="0.2">
      <c r="A13" s="24"/>
      <c r="D13" s="60"/>
      <c r="E13" s="166"/>
      <c r="F13" s="266"/>
      <c r="G13" s="266"/>
      <c r="H13" s="266"/>
      <c r="I13" s="266"/>
    </row>
    <row r="14" spans="1:10" ht="14.25" customHeight="1" x14ac:dyDescent="0.2">
      <c r="A14" s="24"/>
      <c r="D14" s="60"/>
      <c r="E14" s="166"/>
      <c r="F14" s="266"/>
      <c r="G14" s="266"/>
      <c r="H14" s="266"/>
      <c r="I14" s="266"/>
    </row>
    <row r="15" spans="1:10" ht="14.25" customHeight="1" x14ac:dyDescent="0.2">
      <c r="A15" s="24"/>
      <c r="D15" s="60"/>
      <c r="E15" s="166"/>
      <c r="F15" s="266"/>
      <c r="G15" s="266"/>
      <c r="H15" s="266"/>
      <c r="I15" s="266"/>
    </row>
    <row r="16" spans="1:10" ht="14.25" customHeight="1" x14ac:dyDescent="0.2">
      <c r="A16" s="24"/>
      <c r="D16" s="60"/>
      <c r="E16" s="166"/>
      <c r="F16" s="266"/>
      <c r="G16" s="266"/>
      <c r="H16" s="266"/>
      <c r="I16" s="266"/>
    </row>
    <row r="17" spans="1:9" ht="14.25" customHeight="1" x14ac:dyDescent="0.2">
      <c r="A17" s="24"/>
      <c r="D17" s="60"/>
      <c r="E17" s="166"/>
      <c r="F17" s="266"/>
      <c r="G17" s="266"/>
      <c r="H17" s="266"/>
      <c r="I17" s="266"/>
    </row>
    <row r="18" spans="1:9" ht="14.25" customHeight="1" x14ac:dyDescent="0.2">
      <c r="A18" s="24"/>
      <c r="D18" s="60"/>
      <c r="E18" s="166"/>
      <c r="F18" s="266"/>
      <c r="G18" s="266"/>
      <c r="H18" s="266"/>
      <c r="I18" s="266"/>
    </row>
    <row r="19" spans="1:9" ht="14.25" customHeight="1" x14ac:dyDescent="0.2">
      <c r="A19" s="24"/>
      <c r="D19" s="60"/>
      <c r="E19" s="166"/>
      <c r="F19" s="266"/>
      <c r="G19" s="266"/>
      <c r="H19" s="266"/>
      <c r="I19" s="266"/>
    </row>
    <row r="20" spans="1:9" ht="14.25" customHeight="1" x14ac:dyDescent="0.2">
      <c r="A20" s="24"/>
      <c r="D20" s="60"/>
      <c r="E20" s="166"/>
      <c r="F20" s="266"/>
      <c r="G20" s="266"/>
      <c r="H20" s="266"/>
      <c r="I20" s="266"/>
    </row>
    <row r="21" spans="1:9" ht="14.25" customHeight="1" x14ac:dyDescent="0.2">
      <c r="A21" s="24"/>
      <c r="D21" s="60"/>
      <c r="E21" s="166"/>
      <c r="F21" s="266"/>
      <c r="G21" s="266"/>
      <c r="H21" s="266"/>
      <c r="I21" s="266"/>
    </row>
    <row r="22" spans="1:9" ht="14.25" customHeight="1" x14ac:dyDescent="0.2">
      <c r="A22" s="24"/>
      <c r="D22" s="60"/>
      <c r="E22" s="166"/>
      <c r="F22" s="266"/>
      <c r="G22" s="266"/>
      <c r="H22" s="266"/>
      <c r="I22" s="266"/>
    </row>
    <row r="23" spans="1:9" ht="14.25" customHeight="1" x14ac:dyDescent="0.2">
      <c r="A23" s="24"/>
      <c r="D23" s="60"/>
      <c r="E23" s="166"/>
      <c r="F23" s="266"/>
      <c r="G23" s="266"/>
      <c r="H23" s="266"/>
      <c r="I23" s="266"/>
    </row>
    <row r="24" spans="1:9" ht="14.25" customHeight="1" x14ac:dyDescent="0.2">
      <c r="A24" s="24"/>
      <c r="D24" s="60"/>
      <c r="E24" s="166"/>
      <c r="F24" s="266"/>
      <c r="G24" s="266"/>
      <c r="H24" s="266"/>
      <c r="I24" s="266"/>
    </row>
    <row r="25" spans="1:9" ht="14.25" customHeight="1" x14ac:dyDescent="0.2">
      <c r="A25" s="24"/>
      <c r="D25" s="60"/>
      <c r="E25" s="166"/>
      <c r="F25" s="266"/>
      <c r="G25" s="266"/>
      <c r="H25" s="266"/>
      <c r="I25" s="266"/>
    </row>
    <row r="26" spans="1:9" ht="14.25" customHeight="1" x14ac:dyDescent="0.2">
      <c r="A26" s="24"/>
      <c r="D26" s="60"/>
      <c r="E26" s="166"/>
      <c r="F26" s="266"/>
      <c r="G26" s="266"/>
      <c r="H26" s="266"/>
      <c r="I26" s="266"/>
    </row>
    <row r="27" spans="1:9" ht="14.25" customHeight="1" x14ac:dyDescent="0.2">
      <c r="A27" s="24"/>
      <c r="D27" s="60"/>
      <c r="E27" s="166"/>
      <c r="F27" s="266"/>
      <c r="G27" s="266"/>
      <c r="H27" s="266"/>
      <c r="I27" s="266"/>
    </row>
    <row r="28" spans="1:9" ht="14.25" customHeight="1" x14ac:dyDescent="0.2">
      <c r="A28" s="24"/>
      <c r="D28" s="60"/>
      <c r="E28" s="166"/>
      <c r="F28" s="266"/>
      <c r="G28" s="266"/>
      <c r="H28" s="266"/>
      <c r="I28" s="266"/>
    </row>
    <row r="29" spans="1:9" ht="14.25" customHeight="1" x14ac:dyDescent="0.2">
      <c r="A29" s="24"/>
      <c r="D29" s="60"/>
      <c r="E29" s="166"/>
      <c r="F29" s="266"/>
      <c r="G29" s="266"/>
      <c r="H29" s="266"/>
      <c r="I29" s="266"/>
    </row>
    <row r="30" spans="1:9" ht="14.25" customHeight="1" x14ac:dyDescent="0.2">
      <c r="A30" s="24"/>
      <c r="D30" s="60"/>
      <c r="E30" s="166"/>
      <c r="F30" s="266"/>
      <c r="G30" s="266"/>
      <c r="H30" s="266"/>
      <c r="I30" s="266"/>
    </row>
    <row r="31" spans="1:9" ht="14.25" customHeight="1" x14ac:dyDescent="0.2">
      <c r="A31" s="24"/>
      <c r="D31" s="60"/>
      <c r="E31" s="166"/>
      <c r="F31" s="266"/>
      <c r="G31" s="266"/>
      <c r="H31" s="266"/>
      <c r="I31" s="266"/>
    </row>
    <row r="32" spans="1:9" ht="14.25" customHeight="1" x14ac:dyDescent="0.2">
      <c r="A32" s="24"/>
      <c r="D32" s="60"/>
      <c r="E32" s="166"/>
      <c r="F32" s="266"/>
      <c r="G32" s="266"/>
      <c r="H32" s="266"/>
      <c r="I32" s="266"/>
    </row>
    <row r="33" spans="1:9" ht="14.25" customHeight="1" x14ac:dyDescent="0.2">
      <c r="A33" s="24"/>
      <c r="D33" s="60"/>
      <c r="E33" s="166"/>
      <c r="F33" s="266"/>
      <c r="G33" s="266"/>
      <c r="H33" s="266"/>
      <c r="I33" s="266"/>
    </row>
    <row r="34" spans="1:9" ht="14.25" customHeight="1" x14ac:dyDescent="0.2">
      <c r="A34" s="24"/>
      <c r="D34" s="60"/>
      <c r="E34" s="166"/>
      <c r="F34" s="266"/>
      <c r="G34" s="266"/>
      <c r="H34" s="266"/>
      <c r="I34" s="266"/>
    </row>
    <row r="35" spans="1:9" ht="14.25" customHeight="1" x14ac:dyDescent="0.2">
      <c r="A35" s="24"/>
      <c r="D35" s="60"/>
      <c r="E35" s="166"/>
      <c r="F35" s="266"/>
      <c r="G35" s="266"/>
      <c r="H35" s="266"/>
      <c r="I35" s="266"/>
    </row>
    <row r="36" spans="1:9" ht="14.25" customHeight="1" x14ac:dyDescent="0.2">
      <c r="A36" s="24"/>
      <c r="D36" s="60"/>
      <c r="E36" s="166"/>
      <c r="F36" s="266"/>
      <c r="G36" s="266"/>
      <c r="H36" s="266"/>
      <c r="I36" s="266"/>
    </row>
    <row r="37" spans="1:9" ht="14.25" customHeight="1" x14ac:dyDescent="0.2">
      <c r="A37" s="24"/>
      <c r="D37" s="60"/>
      <c r="E37" s="166"/>
      <c r="F37" s="266"/>
      <c r="G37" s="266"/>
      <c r="H37" s="266"/>
      <c r="I37" s="266"/>
    </row>
    <row r="38" spans="1:9" ht="14.25" customHeight="1" x14ac:dyDescent="0.2">
      <c r="A38" s="24"/>
      <c r="D38" s="60"/>
      <c r="E38" s="166"/>
      <c r="F38" s="266"/>
      <c r="G38" s="266"/>
      <c r="H38" s="266"/>
      <c r="I38" s="266"/>
    </row>
    <row r="39" spans="1:9" ht="14.25" customHeight="1" x14ac:dyDescent="0.2">
      <c r="A39" s="24"/>
      <c r="D39" s="60"/>
      <c r="E39" s="166"/>
      <c r="F39" s="266"/>
      <c r="G39" s="266"/>
      <c r="H39" s="266"/>
      <c r="I39" s="266"/>
    </row>
    <row r="40" spans="1:9" ht="14.25" customHeight="1" x14ac:dyDescent="0.2">
      <c r="A40" s="24"/>
      <c r="D40" s="60"/>
      <c r="E40" s="166"/>
      <c r="F40" s="266"/>
      <c r="G40" s="266"/>
      <c r="H40" s="266"/>
      <c r="I40" s="266"/>
    </row>
    <row r="41" spans="1:9" ht="14.25" customHeight="1" x14ac:dyDescent="0.2">
      <c r="A41" s="24"/>
      <c r="D41" s="60"/>
      <c r="E41" s="166"/>
      <c r="F41" s="266"/>
      <c r="G41" s="266"/>
      <c r="H41" s="266"/>
      <c r="I41" s="266"/>
    </row>
    <row r="42" spans="1:9" ht="14.25" customHeight="1" x14ac:dyDescent="0.2">
      <c r="A42" s="24"/>
      <c r="D42" s="60"/>
      <c r="E42" s="166"/>
      <c r="F42" s="266"/>
      <c r="G42" s="266"/>
      <c r="H42" s="266"/>
      <c r="I42" s="266"/>
    </row>
    <row r="43" spans="1:9" ht="14.25" customHeight="1" x14ac:dyDescent="0.2">
      <c r="A43" s="24"/>
      <c r="D43" s="60"/>
      <c r="E43" s="166"/>
      <c r="F43" s="266"/>
      <c r="G43" s="266"/>
      <c r="H43" s="266"/>
      <c r="I43" s="266"/>
    </row>
    <row r="44" spans="1:9" ht="14.25" customHeight="1" x14ac:dyDescent="0.2">
      <c r="A44" s="24"/>
      <c r="D44" s="60"/>
      <c r="E44" s="166"/>
      <c r="F44" s="266"/>
      <c r="G44" s="266"/>
      <c r="H44" s="266"/>
      <c r="I44" s="266"/>
    </row>
    <row r="45" spans="1:9" ht="14.25" customHeight="1" x14ac:dyDescent="0.2">
      <c r="A45" s="24"/>
      <c r="D45" s="60"/>
      <c r="E45" s="166"/>
      <c r="F45" s="266"/>
      <c r="G45" s="266"/>
      <c r="H45" s="266"/>
      <c r="I45" s="266"/>
    </row>
    <row r="46" spans="1:9" ht="14.25" customHeight="1" x14ac:dyDescent="0.2">
      <c r="A46" s="24"/>
      <c r="D46" s="60"/>
      <c r="E46" s="166"/>
      <c r="F46" s="266"/>
      <c r="G46" s="266"/>
      <c r="H46" s="266"/>
      <c r="I46" s="266"/>
    </row>
    <row r="47" spans="1:9" ht="14.25" customHeight="1" x14ac:dyDescent="0.2">
      <c r="A47" s="24"/>
      <c r="D47" s="60"/>
      <c r="E47" s="166"/>
      <c r="F47" s="266"/>
      <c r="G47" s="266"/>
      <c r="H47" s="266"/>
      <c r="I47" s="266"/>
    </row>
    <row r="48" spans="1:9" ht="14.25" customHeight="1" x14ac:dyDescent="0.2">
      <c r="A48" s="24"/>
      <c r="D48" s="60"/>
      <c r="E48" s="166"/>
      <c r="F48" s="266"/>
      <c r="G48" s="266"/>
      <c r="H48" s="266"/>
      <c r="I48" s="266"/>
    </row>
    <row r="49" spans="1:9" ht="14.25" customHeight="1" x14ac:dyDescent="0.2">
      <c r="A49" s="24"/>
      <c r="D49" s="60"/>
      <c r="E49" s="166"/>
      <c r="F49" s="266"/>
      <c r="G49" s="266"/>
      <c r="H49" s="266"/>
      <c r="I49" s="266"/>
    </row>
    <row r="50" spans="1:9" ht="14.25" customHeight="1" x14ac:dyDescent="0.2">
      <c r="A50" s="24"/>
      <c r="D50" s="60"/>
      <c r="E50" s="166"/>
      <c r="F50" s="266"/>
      <c r="G50" s="266"/>
      <c r="H50" s="266"/>
      <c r="I50" s="266"/>
    </row>
    <row r="51" spans="1:9" ht="14.25" customHeight="1" x14ac:dyDescent="0.2">
      <c r="A51" s="24"/>
      <c r="D51" s="60"/>
      <c r="E51" s="166"/>
      <c r="F51" s="266"/>
      <c r="G51" s="266"/>
      <c r="H51" s="266"/>
      <c r="I51" s="266"/>
    </row>
    <row r="52" spans="1:9" ht="14.25" customHeight="1" x14ac:dyDescent="0.2">
      <c r="A52" s="24"/>
      <c r="E52" s="23"/>
      <c r="F52" s="23"/>
      <c r="G52" s="21"/>
      <c r="H52" s="43"/>
    </row>
  </sheetData>
  <mergeCells count="42">
    <mergeCell ref="F19:I19"/>
    <mergeCell ref="F11:I11"/>
    <mergeCell ref="F10:I10"/>
    <mergeCell ref="F12:I12"/>
    <mergeCell ref="F13:I13"/>
    <mergeCell ref="F14:I14"/>
    <mergeCell ref="F15:I15"/>
    <mergeCell ref="F16:I16"/>
    <mergeCell ref="F17:I17"/>
    <mergeCell ref="F18:I18"/>
    <mergeCell ref="F31:I31"/>
    <mergeCell ref="F20:I20"/>
    <mergeCell ref="F21:I21"/>
    <mergeCell ref="F22:I22"/>
    <mergeCell ref="F23:I23"/>
    <mergeCell ref="F24:I24"/>
    <mergeCell ref="F25:I25"/>
    <mergeCell ref="F26:I26"/>
    <mergeCell ref="F27:I27"/>
    <mergeCell ref="F28:I28"/>
    <mergeCell ref="F29:I29"/>
    <mergeCell ref="F30:I30"/>
    <mergeCell ref="F43:I43"/>
    <mergeCell ref="F32:I32"/>
    <mergeCell ref="F33:I33"/>
    <mergeCell ref="F34:I34"/>
    <mergeCell ref="F35:I35"/>
    <mergeCell ref="F36:I36"/>
    <mergeCell ref="F37:I37"/>
    <mergeCell ref="F38:I38"/>
    <mergeCell ref="F39:I39"/>
    <mergeCell ref="F40:I40"/>
    <mergeCell ref="F41:I41"/>
    <mergeCell ref="F42:I42"/>
    <mergeCell ref="F50:I50"/>
    <mergeCell ref="F51:I51"/>
    <mergeCell ref="F44:I44"/>
    <mergeCell ref="F45:I45"/>
    <mergeCell ref="F46:I46"/>
    <mergeCell ref="F47:I47"/>
    <mergeCell ref="F48:I48"/>
    <mergeCell ref="F49:I49"/>
  </mergeCells>
  <pageMargins left="0.2" right="0.2" top="0.625" bottom="0.75" header="0.3" footer="0.3"/>
  <pageSetup orientation="portrait" r:id="rId1"/>
  <headerFooter>
    <oddHeader>&amp;C&amp;"Arial,Bold"&amp;12Mileage Log</oddHeader>
    <oddFooter>&amp;C
&amp;A&amp;R&amp;8Version Released 02/15/2024</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53"/>
  <sheetViews>
    <sheetView view="pageLayout" zoomScale="120" zoomScaleNormal="100" zoomScalePageLayoutView="120" workbookViewId="0">
      <selection activeCell="B13" sqref="A13:J13"/>
    </sheetView>
  </sheetViews>
  <sheetFormatPr defaultColWidth="8.140625" defaultRowHeight="12" x14ac:dyDescent="0.2"/>
  <cols>
    <col min="1" max="1" width="7.85546875" style="8" bestFit="1" customWidth="1"/>
    <col min="2" max="2" width="5.5703125" style="19" customWidth="1"/>
    <col min="3" max="3" width="20.85546875" style="9" customWidth="1"/>
    <col min="4" max="4" width="27.85546875" style="9" customWidth="1"/>
    <col min="5" max="5" width="7.140625" style="19" bestFit="1" customWidth="1"/>
    <col min="6" max="6" width="2.28515625" style="19" bestFit="1" customWidth="1"/>
    <col min="7" max="7" width="8.85546875" style="9" bestFit="1" customWidth="1"/>
    <col min="8" max="8" width="2" style="9" customWidth="1"/>
    <col min="9" max="9" width="7.28515625" style="9" customWidth="1"/>
    <col min="10" max="10" width="12.28515625" style="9" customWidth="1"/>
    <col min="11" max="16384" width="8.140625" style="9"/>
  </cols>
  <sheetData>
    <row r="1" spans="1:10" ht="12.75" x14ac:dyDescent="0.2">
      <c r="E1" s="118" t="s">
        <v>46</v>
      </c>
      <c r="G1" s="17"/>
      <c r="I1" s="22"/>
    </row>
    <row r="2" spans="1:10" ht="17.25" customHeight="1" x14ac:dyDescent="0.25">
      <c r="A2" s="11"/>
      <c r="B2" s="13"/>
      <c r="C2" s="10"/>
      <c r="D2" s="117" t="s">
        <v>134</v>
      </c>
      <c r="E2" s="47">
        <f ca="1">SUMIF($F$13:$I$999,"Compact Truck",$E$13:$E$999)</f>
        <v>0</v>
      </c>
      <c r="F2" s="48"/>
      <c r="G2" s="59"/>
      <c r="H2" s="4"/>
      <c r="I2" s="61"/>
    </row>
    <row r="3" spans="1:10" ht="17.25" customHeight="1" x14ac:dyDescent="0.25">
      <c r="A3" s="11"/>
      <c r="B3" s="13"/>
      <c r="C3" s="10"/>
      <c r="D3" s="44" t="s">
        <v>135</v>
      </c>
      <c r="E3" s="47">
        <f ca="1">SUMIF($F$13:$I$999,"Full Size Truck",$E$13:$E$999)</f>
        <v>0</v>
      </c>
      <c r="F3" s="48"/>
      <c r="G3" s="59"/>
      <c r="H3" s="4"/>
      <c r="I3" s="61"/>
    </row>
    <row r="4" spans="1:10" x14ac:dyDescent="0.2">
      <c r="A4" s="11"/>
      <c r="B4" s="13"/>
      <c r="C4" s="10"/>
      <c r="D4" s="13"/>
      <c r="E4" s="25"/>
      <c r="F4" s="25"/>
      <c r="G4" s="12"/>
      <c r="H4" s="2"/>
    </row>
    <row r="5" spans="1:10" x14ac:dyDescent="0.2">
      <c r="A5" s="9"/>
      <c r="B5" s="10" t="s">
        <v>21</v>
      </c>
      <c r="C5" s="35">
        <f>'PS Invoice Summary'!C12</f>
        <v>0</v>
      </c>
      <c r="D5" s="10" t="s">
        <v>93</v>
      </c>
      <c r="E5" s="41">
        <f>'PS Invoice Summary'!I10</f>
        <v>0</v>
      </c>
      <c r="F5" s="49"/>
      <c r="G5" s="37"/>
      <c r="H5" s="31"/>
    </row>
    <row r="6" spans="1:10" x14ac:dyDescent="0.2">
      <c r="A6" s="9"/>
      <c r="B6" s="10" t="s">
        <v>23</v>
      </c>
      <c r="C6" s="36">
        <f>'PS Invoice Summary'!C13</f>
        <v>0</v>
      </c>
      <c r="D6" s="10" t="s">
        <v>24</v>
      </c>
      <c r="E6" s="87">
        <f>'PS Invoice Summary'!I13</f>
        <v>0</v>
      </c>
      <c r="F6" s="18"/>
      <c r="G6" s="15"/>
      <c r="H6" s="15"/>
    </row>
    <row r="7" spans="1:10" x14ac:dyDescent="0.2">
      <c r="A7" s="2"/>
      <c r="B7" s="13"/>
      <c r="D7" s="10" t="s">
        <v>25</v>
      </c>
      <c r="E7" s="88">
        <f>'PS Invoice Summary'!I14</f>
        <v>0</v>
      </c>
      <c r="F7" s="38" t="s">
        <v>26</v>
      </c>
      <c r="G7" s="39">
        <f>'PS Invoice Summary'!K14</f>
        <v>0</v>
      </c>
    </row>
    <row r="8" spans="1:10" x14ac:dyDescent="0.2">
      <c r="A8" s="11"/>
      <c r="B8" s="13"/>
      <c r="C8" s="2"/>
      <c r="D8" s="10" t="s">
        <v>28</v>
      </c>
      <c r="E8" s="89">
        <f>'PS Invoice Summary'!I15</f>
        <v>0</v>
      </c>
      <c r="F8" s="20"/>
      <c r="G8" s="40"/>
      <c r="H8" s="40"/>
    </row>
    <row r="9" spans="1:10" ht="6" customHeight="1" thickBot="1" x14ac:dyDescent="0.25">
      <c r="A9" s="27"/>
      <c r="B9" s="29"/>
      <c r="C9" s="30"/>
      <c r="D9" s="29"/>
      <c r="E9" s="32"/>
      <c r="F9" s="32"/>
      <c r="G9" s="32"/>
      <c r="H9" s="28"/>
      <c r="I9" s="54"/>
      <c r="J9" s="32"/>
    </row>
    <row r="10" spans="1:10" ht="8.25" customHeight="1" thickTop="1" x14ac:dyDescent="0.2">
      <c r="A10" s="11"/>
      <c r="B10" s="13"/>
      <c r="C10" s="10"/>
      <c r="D10" s="13"/>
      <c r="E10" s="13"/>
      <c r="F10" s="13"/>
      <c r="G10" s="2"/>
      <c r="H10" s="2"/>
    </row>
    <row r="11" spans="1:10" ht="12.75" customHeight="1" x14ac:dyDescent="0.2">
      <c r="A11" s="13" t="s">
        <v>94</v>
      </c>
      <c r="B11" s="13" t="s">
        <v>95</v>
      </c>
      <c r="C11" s="13" t="s">
        <v>96</v>
      </c>
      <c r="D11" s="13" t="s">
        <v>97</v>
      </c>
      <c r="E11" s="13" t="s">
        <v>98</v>
      </c>
      <c r="F11" s="268" t="s">
        <v>108</v>
      </c>
      <c r="G11" s="268"/>
      <c r="H11" s="268"/>
      <c r="I11" s="268"/>
    </row>
    <row r="12" spans="1:10" ht="24.75" customHeight="1" x14ac:dyDescent="0.2">
      <c r="A12" s="50" t="s">
        <v>112</v>
      </c>
      <c r="B12" s="50" t="s">
        <v>103</v>
      </c>
      <c r="C12" s="51" t="s">
        <v>104</v>
      </c>
      <c r="D12" s="52" t="s">
        <v>121</v>
      </c>
      <c r="E12" s="50" t="s">
        <v>136</v>
      </c>
      <c r="F12" s="267" t="s">
        <v>137</v>
      </c>
      <c r="G12" s="267"/>
      <c r="H12" s="267"/>
      <c r="I12" s="267"/>
      <c r="J12" s="50" t="s">
        <v>138</v>
      </c>
    </row>
    <row r="13" spans="1:10" ht="14.25" customHeight="1" x14ac:dyDescent="0.2">
      <c r="A13" s="55"/>
      <c r="B13" s="46"/>
      <c r="C13" s="14"/>
      <c r="D13" s="56"/>
      <c r="E13" s="57"/>
      <c r="F13" s="269"/>
      <c r="G13" s="269"/>
      <c r="H13" s="269"/>
      <c r="I13" s="269"/>
      <c r="J13" s="14"/>
    </row>
    <row r="14" spans="1:10" ht="14.25" customHeight="1" x14ac:dyDescent="0.2">
      <c r="A14" s="24"/>
      <c r="D14" s="60"/>
      <c r="E14" s="166"/>
      <c r="F14" s="266"/>
      <c r="G14" s="266"/>
      <c r="H14" s="266"/>
      <c r="I14" s="266"/>
    </row>
    <row r="15" spans="1:10" ht="14.25" customHeight="1" x14ac:dyDescent="0.2">
      <c r="A15" s="24"/>
      <c r="D15" s="60"/>
      <c r="E15" s="166"/>
      <c r="F15" s="266"/>
      <c r="G15" s="266"/>
      <c r="H15" s="266"/>
      <c r="I15" s="266"/>
    </row>
    <row r="16" spans="1:10" ht="14.25" customHeight="1" x14ac:dyDescent="0.2">
      <c r="A16" s="24"/>
      <c r="D16" s="60"/>
      <c r="E16" s="166"/>
      <c r="F16" s="266"/>
      <c r="G16" s="266"/>
      <c r="H16" s="266"/>
      <c r="I16" s="266"/>
    </row>
    <row r="17" spans="1:9" ht="14.25" customHeight="1" x14ac:dyDescent="0.2">
      <c r="A17" s="24"/>
      <c r="D17" s="60"/>
      <c r="E17" s="166"/>
      <c r="F17" s="266"/>
      <c r="G17" s="266"/>
      <c r="H17" s="266"/>
      <c r="I17" s="266"/>
    </row>
    <row r="18" spans="1:9" ht="14.25" customHeight="1" x14ac:dyDescent="0.2">
      <c r="A18" s="24"/>
      <c r="D18" s="60"/>
      <c r="E18" s="166"/>
      <c r="F18" s="266"/>
      <c r="G18" s="266"/>
      <c r="H18" s="266"/>
      <c r="I18" s="266"/>
    </row>
    <row r="19" spans="1:9" ht="14.25" customHeight="1" x14ac:dyDescent="0.2">
      <c r="A19" s="24"/>
      <c r="D19" s="60"/>
      <c r="E19" s="166"/>
      <c r="F19" s="266"/>
      <c r="G19" s="266"/>
      <c r="H19" s="266"/>
      <c r="I19" s="266"/>
    </row>
    <row r="20" spans="1:9" ht="14.25" customHeight="1" x14ac:dyDescent="0.2">
      <c r="A20" s="24"/>
      <c r="D20" s="60"/>
      <c r="E20" s="166"/>
      <c r="F20" s="266"/>
      <c r="G20" s="266"/>
      <c r="H20" s="266"/>
      <c r="I20" s="266"/>
    </row>
    <row r="21" spans="1:9" ht="14.25" customHeight="1" x14ac:dyDescent="0.2">
      <c r="A21" s="24"/>
      <c r="D21" s="60"/>
      <c r="E21" s="166"/>
      <c r="F21" s="266"/>
      <c r="G21" s="266"/>
      <c r="H21" s="266"/>
      <c r="I21" s="266"/>
    </row>
    <row r="22" spans="1:9" ht="14.25" customHeight="1" x14ac:dyDescent="0.2">
      <c r="A22" s="24"/>
      <c r="D22" s="60"/>
      <c r="E22" s="166"/>
      <c r="F22" s="266"/>
      <c r="G22" s="266"/>
      <c r="H22" s="266"/>
      <c r="I22" s="266"/>
    </row>
    <row r="23" spans="1:9" ht="14.25" customHeight="1" x14ac:dyDescent="0.2">
      <c r="A23" s="24"/>
      <c r="D23" s="60"/>
      <c r="E23" s="166"/>
      <c r="F23" s="266"/>
      <c r="G23" s="266"/>
      <c r="H23" s="266"/>
      <c r="I23" s="266"/>
    </row>
    <row r="24" spans="1:9" ht="14.25" customHeight="1" x14ac:dyDescent="0.2">
      <c r="A24" s="24"/>
      <c r="D24" s="60"/>
      <c r="E24" s="166"/>
      <c r="F24" s="266"/>
      <c r="G24" s="266"/>
      <c r="H24" s="266"/>
      <c r="I24" s="266"/>
    </row>
    <row r="25" spans="1:9" ht="14.25" customHeight="1" x14ac:dyDescent="0.2">
      <c r="A25" s="24"/>
      <c r="D25" s="60"/>
      <c r="E25" s="166"/>
      <c r="F25" s="266"/>
      <c r="G25" s="266"/>
      <c r="H25" s="266"/>
      <c r="I25" s="266"/>
    </row>
    <row r="26" spans="1:9" ht="14.25" customHeight="1" x14ac:dyDescent="0.2">
      <c r="A26" s="24"/>
      <c r="D26" s="60"/>
      <c r="E26" s="166"/>
      <c r="F26" s="266"/>
      <c r="G26" s="266"/>
      <c r="H26" s="266"/>
      <c r="I26" s="266"/>
    </row>
    <row r="27" spans="1:9" ht="14.25" customHeight="1" x14ac:dyDescent="0.2">
      <c r="A27" s="24"/>
      <c r="D27" s="60"/>
      <c r="E27" s="166"/>
      <c r="F27" s="266"/>
      <c r="G27" s="266"/>
      <c r="H27" s="266"/>
      <c r="I27" s="266"/>
    </row>
    <row r="28" spans="1:9" ht="14.25" customHeight="1" x14ac:dyDescent="0.2">
      <c r="A28" s="24"/>
      <c r="D28" s="60"/>
      <c r="E28" s="166"/>
      <c r="F28" s="266"/>
      <c r="G28" s="266"/>
      <c r="H28" s="266"/>
      <c r="I28" s="266"/>
    </row>
    <row r="29" spans="1:9" ht="14.25" customHeight="1" x14ac:dyDescent="0.2">
      <c r="A29" s="24"/>
      <c r="D29" s="60"/>
      <c r="E29" s="166"/>
      <c r="F29" s="266"/>
      <c r="G29" s="266"/>
      <c r="H29" s="266"/>
      <c r="I29" s="266"/>
    </row>
    <row r="30" spans="1:9" ht="14.25" customHeight="1" x14ac:dyDescent="0.2">
      <c r="A30" s="24"/>
      <c r="D30" s="60"/>
      <c r="E30" s="166"/>
      <c r="F30" s="266"/>
      <c r="G30" s="266"/>
      <c r="H30" s="266"/>
      <c r="I30" s="266"/>
    </row>
    <row r="31" spans="1:9" ht="14.25" customHeight="1" x14ac:dyDescent="0.2">
      <c r="A31" s="24"/>
      <c r="D31" s="60"/>
      <c r="E31" s="166"/>
      <c r="F31" s="266"/>
      <c r="G31" s="266"/>
      <c r="H31" s="266"/>
      <c r="I31" s="266"/>
    </row>
    <row r="32" spans="1:9" ht="14.25" customHeight="1" x14ac:dyDescent="0.2">
      <c r="A32" s="24"/>
      <c r="D32" s="60"/>
      <c r="E32" s="166"/>
      <c r="F32" s="266"/>
      <c r="G32" s="266"/>
      <c r="H32" s="266"/>
      <c r="I32" s="266"/>
    </row>
    <row r="33" spans="1:9" ht="14.25" customHeight="1" x14ac:dyDescent="0.2">
      <c r="A33" s="24"/>
      <c r="D33" s="60"/>
      <c r="E33" s="166"/>
      <c r="F33" s="266"/>
      <c r="G33" s="266"/>
      <c r="H33" s="266"/>
      <c r="I33" s="266"/>
    </row>
    <row r="34" spans="1:9" ht="14.25" customHeight="1" x14ac:dyDescent="0.2">
      <c r="A34" s="24"/>
      <c r="D34" s="60"/>
      <c r="E34" s="166"/>
      <c r="F34" s="266"/>
      <c r="G34" s="266"/>
      <c r="H34" s="266"/>
      <c r="I34" s="266"/>
    </row>
    <row r="35" spans="1:9" ht="14.25" customHeight="1" x14ac:dyDescent="0.2">
      <c r="A35" s="24"/>
      <c r="D35" s="60"/>
      <c r="E35" s="166"/>
      <c r="F35" s="266"/>
      <c r="G35" s="266"/>
      <c r="H35" s="266"/>
      <c r="I35" s="266"/>
    </row>
    <row r="36" spans="1:9" ht="14.25" customHeight="1" x14ac:dyDescent="0.2">
      <c r="A36" s="24"/>
      <c r="D36" s="60"/>
      <c r="E36" s="166"/>
      <c r="F36" s="266"/>
      <c r="G36" s="266"/>
      <c r="H36" s="266"/>
      <c r="I36" s="266"/>
    </row>
    <row r="37" spans="1:9" ht="14.25" customHeight="1" x14ac:dyDescent="0.2">
      <c r="A37" s="24"/>
      <c r="D37" s="60"/>
      <c r="E37" s="166"/>
      <c r="F37" s="266"/>
      <c r="G37" s="266"/>
      <c r="H37" s="266"/>
      <c r="I37" s="266"/>
    </row>
    <row r="38" spans="1:9" ht="14.25" customHeight="1" x14ac:dyDescent="0.2">
      <c r="A38" s="24"/>
      <c r="D38" s="60"/>
      <c r="E38" s="166"/>
      <c r="F38" s="266"/>
      <c r="G38" s="266"/>
      <c r="H38" s="266"/>
      <c r="I38" s="266"/>
    </row>
    <row r="39" spans="1:9" ht="14.25" customHeight="1" x14ac:dyDescent="0.2">
      <c r="A39" s="24"/>
      <c r="D39" s="60"/>
      <c r="E39" s="166"/>
      <c r="F39" s="266"/>
      <c r="G39" s="266"/>
      <c r="H39" s="266"/>
      <c r="I39" s="266"/>
    </row>
    <row r="40" spans="1:9" ht="14.25" customHeight="1" x14ac:dyDescent="0.2">
      <c r="A40" s="24"/>
      <c r="D40" s="60"/>
      <c r="E40" s="166"/>
      <c r="F40" s="266"/>
      <c r="G40" s="266"/>
      <c r="H40" s="266"/>
      <c r="I40" s="266"/>
    </row>
    <row r="41" spans="1:9" ht="14.25" customHeight="1" x14ac:dyDescent="0.2">
      <c r="A41" s="24"/>
      <c r="D41" s="60"/>
      <c r="E41" s="166"/>
      <c r="F41" s="266"/>
      <c r="G41" s="266"/>
      <c r="H41" s="266"/>
      <c r="I41" s="266"/>
    </row>
    <row r="42" spans="1:9" ht="14.25" customHeight="1" x14ac:dyDescent="0.2">
      <c r="A42" s="24"/>
      <c r="D42" s="60"/>
      <c r="E42" s="166"/>
      <c r="F42" s="266"/>
      <c r="G42" s="266"/>
      <c r="H42" s="266"/>
      <c r="I42" s="266"/>
    </row>
    <row r="43" spans="1:9" ht="14.25" customHeight="1" x14ac:dyDescent="0.2">
      <c r="A43" s="24"/>
      <c r="D43" s="60"/>
      <c r="E43" s="166"/>
      <c r="F43" s="266"/>
      <c r="G43" s="266"/>
      <c r="H43" s="266"/>
      <c r="I43" s="266"/>
    </row>
    <row r="44" spans="1:9" ht="14.25" customHeight="1" x14ac:dyDescent="0.2">
      <c r="A44" s="24"/>
      <c r="D44" s="60"/>
      <c r="E44" s="166"/>
      <c r="F44" s="266"/>
      <c r="G44" s="266"/>
      <c r="H44" s="266"/>
      <c r="I44" s="266"/>
    </row>
    <row r="45" spans="1:9" ht="14.25" customHeight="1" x14ac:dyDescent="0.2">
      <c r="A45" s="24"/>
      <c r="D45" s="60"/>
      <c r="E45" s="166"/>
      <c r="F45" s="266"/>
      <c r="G45" s="266"/>
      <c r="H45" s="266"/>
      <c r="I45" s="266"/>
    </row>
    <row r="46" spans="1:9" ht="14.25" customHeight="1" x14ac:dyDescent="0.2">
      <c r="A46" s="24"/>
      <c r="D46" s="60"/>
      <c r="E46" s="166"/>
      <c r="F46" s="266"/>
      <c r="G46" s="266"/>
      <c r="H46" s="266"/>
      <c r="I46" s="266"/>
    </row>
    <row r="47" spans="1:9" ht="14.25" customHeight="1" x14ac:dyDescent="0.2">
      <c r="A47" s="24"/>
      <c r="D47" s="60"/>
      <c r="E47" s="166"/>
      <c r="F47" s="266"/>
      <c r="G47" s="266"/>
      <c r="H47" s="266"/>
      <c r="I47" s="266"/>
    </row>
    <row r="48" spans="1:9" ht="14.25" customHeight="1" x14ac:dyDescent="0.2">
      <c r="A48" s="24"/>
      <c r="D48" s="60"/>
      <c r="E48" s="166"/>
      <c r="F48" s="266"/>
      <c r="G48" s="266"/>
      <c r="H48" s="266"/>
      <c r="I48" s="266"/>
    </row>
    <row r="49" spans="1:9" ht="14.25" customHeight="1" x14ac:dyDescent="0.2">
      <c r="A49" s="24"/>
      <c r="D49" s="60"/>
      <c r="E49" s="166"/>
      <c r="F49" s="266"/>
      <c r="G49" s="266"/>
      <c r="H49" s="266"/>
      <c r="I49" s="266"/>
    </row>
    <row r="50" spans="1:9" ht="14.25" customHeight="1" x14ac:dyDescent="0.2">
      <c r="A50" s="24"/>
      <c r="D50" s="60"/>
      <c r="E50" s="166"/>
      <c r="F50" s="266"/>
      <c r="G50" s="266"/>
      <c r="H50" s="266"/>
      <c r="I50" s="266"/>
    </row>
    <row r="51" spans="1:9" ht="14.25" customHeight="1" x14ac:dyDescent="0.2">
      <c r="A51" s="24"/>
      <c r="D51" s="60"/>
      <c r="E51" s="166"/>
      <c r="F51" s="266"/>
      <c r="G51" s="266"/>
      <c r="H51" s="266"/>
      <c r="I51" s="266"/>
    </row>
    <row r="52" spans="1:9" ht="14.25" customHeight="1" x14ac:dyDescent="0.2">
      <c r="A52" s="24"/>
      <c r="D52" s="60"/>
      <c r="E52" s="166"/>
      <c r="F52" s="266"/>
      <c r="G52" s="266"/>
      <c r="H52" s="266"/>
      <c r="I52" s="266"/>
    </row>
    <row r="53" spans="1:9" ht="14.25" customHeight="1" x14ac:dyDescent="0.2">
      <c r="A53" s="24"/>
      <c r="E53" s="23"/>
      <c r="F53" s="23"/>
      <c r="G53" s="21"/>
      <c r="H53" s="43"/>
    </row>
  </sheetData>
  <mergeCells count="42">
    <mergeCell ref="F16:I16"/>
    <mergeCell ref="F11:I11"/>
    <mergeCell ref="F12:I12"/>
    <mergeCell ref="F13:I13"/>
    <mergeCell ref="F14:I14"/>
    <mergeCell ref="F15:I15"/>
    <mergeCell ref="F28:I28"/>
    <mergeCell ref="F17:I17"/>
    <mergeCell ref="F18:I18"/>
    <mergeCell ref="F19:I19"/>
    <mergeCell ref="F20:I20"/>
    <mergeCell ref="F21:I21"/>
    <mergeCell ref="F22:I22"/>
    <mergeCell ref="F23:I23"/>
    <mergeCell ref="F24:I24"/>
    <mergeCell ref="F25:I25"/>
    <mergeCell ref="F26:I26"/>
    <mergeCell ref="F27:I27"/>
    <mergeCell ref="F40:I40"/>
    <mergeCell ref="F29:I29"/>
    <mergeCell ref="F30:I30"/>
    <mergeCell ref="F31:I31"/>
    <mergeCell ref="F32:I32"/>
    <mergeCell ref="F33:I33"/>
    <mergeCell ref="F34:I34"/>
    <mergeCell ref="F35:I35"/>
    <mergeCell ref="F36:I36"/>
    <mergeCell ref="F37:I37"/>
    <mergeCell ref="F38:I38"/>
    <mergeCell ref="F39:I39"/>
    <mergeCell ref="F52:I52"/>
    <mergeCell ref="F41:I41"/>
    <mergeCell ref="F42:I42"/>
    <mergeCell ref="F43:I43"/>
    <mergeCell ref="F44:I44"/>
    <mergeCell ref="F45:I45"/>
    <mergeCell ref="F46:I46"/>
    <mergeCell ref="F47:I47"/>
    <mergeCell ref="F48:I48"/>
    <mergeCell ref="F49:I49"/>
    <mergeCell ref="F50:I50"/>
    <mergeCell ref="F51:I51"/>
  </mergeCells>
  <dataValidations disablePrompts="1" count="2">
    <dataValidation type="list" allowBlank="1" showInputMessage="1" showErrorMessage="1" sqref="F14:I52" xr:uid="{00000000-0002-0000-0800-000000000000}">
      <formula1>$D$2:$D$3</formula1>
    </dataValidation>
    <dataValidation type="list" allowBlank="1" showInputMessage="1" showErrorMessage="1" prompt="Please pick from drop-down._x000a_" sqref="F13:I13" xr:uid="{00000000-0002-0000-0800-000001000000}">
      <formula1>$D$2:$D$3</formula1>
    </dataValidation>
  </dataValidations>
  <pageMargins left="0.2" right="0.2" top="0.625" bottom="0.75" header="0.3" footer="0.3"/>
  <pageSetup orientation="portrait" r:id="rId1"/>
  <headerFooter>
    <oddHeader>&amp;C&amp;"Arial,Bold"&amp;12Truck Log</oddHeader>
    <oddFooter>&amp;C
&amp;A&amp;R&amp;8Version Released 02/15/2024</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8FEF370C38D142820B834304179101" ma:contentTypeVersion="21" ma:contentTypeDescription="Create a new document." ma:contentTypeScope="" ma:versionID="822b4c85cadb316608a8a42d0ff95d77">
  <xsd:schema xmlns:xsd="http://www.w3.org/2001/XMLSchema" xmlns:xs="http://www.w3.org/2001/XMLSchema" xmlns:p="http://schemas.microsoft.com/office/2006/metadata/properties" xmlns:ns1="http://schemas.microsoft.com/sharepoint/v3" xmlns:ns2="e654acbb-8f09-4ef7-9623-08f0778a06da" xmlns:ns3="dacc10bf-d01f-4373-b59e-6315f5e9f783" xmlns:ns4="4cc1039f-ed18-46b4-88a6-ffe471dec413" targetNamespace="http://schemas.microsoft.com/office/2006/metadata/properties" ma:root="true" ma:fieldsID="a7b120401cb69d0781670f835990647a" ns1:_="" ns2:_="" ns3:_="" ns4:_="">
    <xsd:import namespace="http://schemas.microsoft.com/sharepoint/v3"/>
    <xsd:import namespace="e654acbb-8f09-4ef7-9623-08f0778a06da"/>
    <xsd:import namespace="dacc10bf-d01f-4373-b59e-6315f5e9f783"/>
    <xsd:import namespace="4cc1039f-ed18-46b4-88a6-ffe471dec41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AutoKeyPoints" minOccurs="0"/>
                <xsd:element ref="ns2:MediaServiceKeyPoints" minOccurs="0"/>
                <xsd:element ref="ns2:MediaServiceOCR" minOccurs="0"/>
                <xsd:element ref="ns2:MediaServiceLocation" minOccurs="0"/>
                <xsd:element ref="ns2:lcf76f155ced4ddcb4097134ff3c332f" minOccurs="0"/>
                <xsd:element ref="ns4:TaxCatchAll" minOccurs="0"/>
                <xsd:element ref="ns2:MediaLengthInSeconds"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54acbb-8f09-4ef7-9623-08f0778a06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description="" ma:indexed="true"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eccc9da-139b-4ef5-b72b-0c93bae34ff8"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_Flow_SignoffStatus" ma:index="27" nillable="true" ma:displayName="Sign-off status" ma:internalName="Sign_x002d_off_x0020_status">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acc10bf-d01f-4373-b59e-6315f5e9f7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cc1039f-ed18-46b4-88a6-ffe471dec413"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86003cd9-2a3d-4df1-ae74-d277edc7467f}" ma:internalName="TaxCatchAll" ma:showField="CatchAllData" ma:web="dacc10bf-d01f-4373-b59e-6315f5e9f7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54acbb-8f09-4ef7-9623-08f0778a06da">
      <Terms xmlns="http://schemas.microsoft.com/office/infopath/2007/PartnerControls"/>
    </lcf76f155ced4ddcb4097134ff3c332f>
    <_ip_UnifiedCompliancePolicyUIAction xmlns="http://schemas.microsoft.com/sharepoint/v3" xsi:nil="true"/>
    <_Flow_SignoffStatus xmlns="e654acbb-8f09-4ef7-9623-08f0778a06da" xsi:nil="true"/>
    <_ip_UnifiedCompliancePolicyProperties xmlns="http://schemas.microsoft.com/sharepoint/v3" xsi:nil="true"/>
    <TaxCatchAll xmlns="4cc1039f-ed18-46b4-88a6-ffe471dec413" xsi:nil="true"/>
  </documentManagement>
</p:properties>
</file>

<file path=customXml/itemProps1.xml><?xml version="1.0" encoding="utf-8"?>
<ds:datastoreItem xmlns:ds="http://schemas.openxmlformats.org/officeDocument/2006/customXml" ds:itemID="{C3820011-B012-45F0-9BD6-07951C53A1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54acbb-8f09-4ef7-9623-08f0778a06da"/>
    <ds:schemaRef ds:uri="dacc10bf-d01f-4373-b59e-6315f5e9f783"/>
    <ds:schemaRef ds:uri="4cc1039f-ed18-46b4-88a6-ffe471dec4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0FAD6A-67E9-41EC-A4C3-774FDD44B740}">
  <ds:schemaRefs>
    <ds:schemaRef ds:uri="http://schemas.microsoft.com/sharepoint/v3/contenttype/forms"/>
  </ds:schemaRefs>
</ds:datastoreItem>
</file>

<file path=customXml/itemProps3.xml><?xml version="1.0" encoding="utf-8"?>
<ds:datastoreItem xmlns:ds="http://schemas.openxmlformats.org/officeDocument/2006/customXml" ds:itemID="{6E830587-B0FB-473B-ACA1-21091F541E69}">
  <ds:schemaRefs>
    <ds:schemaRef ds:uri="http://schemas.microsoft.com/office/2006/metadata/properties"/>
    <ds:schemaRef ds:uri="http://schemas.microsoft.com/office/infopath/2007/PartnerControls"/>
    <ds:schemaRef ds:uri="e654acbb-8f09-4ef7-9623-08f0778a06da"/>
    <ds:schemaRef ds:uri="http://schemas.microsoft.com/sharepoint/v3"/>
    <ds:schemaRef ds:uri="4cc1039f-ed18-46b4-88a6-ffe471dec41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14</vt:i4>
      </vt:variant>
    </vt:vector>
  </HeadingPairs>
  <TitlesOfParts>
    <vt:vector size="23" baseType="lpstr">
      <vt:lpstr>PS Invoice Summary</vt:lpstr>
      <vt:lpstr>DL Summary (Home)</vt:lpstr>
      <vt:lpstr>DL Log (Home)</vt:lpstr>
      <vt:lpstr>DL Summary (Field)</vt:lpstr>
      <vt:lpstr>DL Log (Field)</vt:lpstr>
      <vt:lpstr>Schedule II - Direct Costs</vt:lpstr>
      <vt:lpstr>Other Costs</vt:lpstr>
      <vt:lpstr>Mileage Log</vt:lpstr>
      <vt:lpstr>Truck Log</vt:lpstr>
      <vt:lpstr>'DL Log (Field)'!Print_Area</vt:lpstr>
      <vt:lpstr>'DL Log (Home)'!Print_Area</vt:lpstr>
      <vt:lpstr>'DL Summary (Field)'!Print_Area</vt:lpstr>
      <vt:lpstr>'DL Summary (Home)'!Print_Area</vt:lpstr>
      <vt:lpstr>'Other Costs'!Print_Area</vt:lpstr>
      <vt:lpstr>'PS Invoice Summary'!Print_Area</vt:lpstr>
      <vt:lpstr>'Truck Log'!Print_Area</vt:lpstr>
      <vt:lpstr>'DL Log (Field)'!Print_Titles</vt:lpstr>
      <vt:lpstr>'DL Log (Home)'!Print_Titles</vt:lpstr>
      <vt:lpstr>'DL Summary (Field)'!Print_Titles</vt:lpstr>
      <vt:lpstr>'DL Summary (Home)'!Print_Titles</vt:lpstr>
      <vt:lpstr>'Mileage Log'!Print_Titles</vt:lpstr>
      <vt:lpstr>'Other Costs'!Print_Titles</vt:lpstr>
      <vt:lpstr>'Truck Log'!Print_Titles</vt:lpstr>
    </vt:vector>
  </TitlesOfParts>
  <Manager/>
  <Company>Tennessee Department of Transportation - TDOT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Shell, Anna</dc:creator>
  <cp:keywords/>
  <dc:description/>
  <cp:lastModifiedBy>Melanie Bumpus</cp:lastModifiedBy>
  <cp:revision/>
  <cp:lastPrinted>2024-04-26T16:23:25Z</cp:lastPrinted>
  <dcterms:created xsi:type="dcterms:W3CDTF">2005-06-22T18:55:45Z</dcterms:created>
  <dcterms:modified xsi:type="dcterms:W3CDTF">2024-07-03T18:31:06Z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0x010100028FEF370C38D142820B834304179101</vt:lpwstr>
  </property>
  <property fmtid="{D5CDD505-2E9C-101B-9397-08002B2CF9AE}" pid="3" name="MediaServiceImageTags">
    <vt:lpwstr/>
  </property>
</Properties>
</file>